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3040" windowHeight="8904" activeTab="1"/>
  </bookViews>
  <sheets>
    <sheet name="EXTERNAL WORK" sheetId="26" r:id="rId1"/>
    <sheet name="MAIN BANK BUIDLING " sheetId="1" r:id="rId2"/>
    <sheet name="GATE HOUSE" sheetId="29" r:id="rId3"/>
    <sheet name="OUTDOOR TOILET" sheetId="28" r:id="rId4"/>
    <sheet name="GENERAL SUMMARY" sheetId="25" r:id="rId5"/>
  </sheets>
  <definedNames>
    <definedName name="_xlnm.Print_Area" localSheetId="0">'EXTERNAL WORK'!$A$1:$F$295</definedName>
    <definedName name="_xlnm.Print_Area" localSheetId="2">'GATE HOUSE'!$A$1:$F$369</definedName>
    <definedName name="_xlnm.Print_Area" localSheetId="4">'GENERAL SUMMARY'!$A$1:$F$97</definedName>
    <definedName name="_xlnm.Print_Area" localSheetId="1">'MAIN BANK BUIDLING '!$A$1:$F$876</definedName>
    <definedName name="_xlnm.Print_Area" localSheetId="3">'OUTDOOR TOILET'!$A$1:$F$552</definedName>
  </definedNames>
  <calcPr calcId="191029"/>
  <extLst/>
</workbook>
</file>

<file path=xl/sharedStrings.xml><?xml version="1.0" encoding="utf-8"?>
<sst xmlns="http://schemas.openxmlformats.org/spreadsheetml/2006/main" count="2044" uniqueCount="626">
  <si>
    <t>ITEM</t>
  </si>
  <si>
    <t>DESCRICPTION</t>
  </si>
  <si>
    <t>UNIT</t>
  </si>
  <si>
    <t>QTY</t>
  </si>
  <si>
    <t>A</t>
  </si>
  <si>
    <t>BLOCK WORK</t>
  </si>
  <si>
    <t>REINFORCEMENT</t>
  </si>
  <si>
    <t>kg</t>
  </si>
  <si>
    <t>FORMWORK</t>
  </si>
  <si>
    <t>N</t>
  </si>
  <si>
    <t>To Collection</t>
  </si>
  <si>
    <t>SUBSTRUCTURE</t>
  </si>
  <si>
    <t>EXCAVATION AND EARTHWORKS</t>
  </si>
  <si>
    <t>Level and compact bottom of excavations</t>
  </si>
  <si>
    <t>SURFACE TREATMENT</t>
  </si>
  <si>
    <t>DAMP PROOF MEMBRANE</t>
  </si>
  <si>
    <t>Plain In - situ Concrete</t>
  </si>
  <si>
    <t>Lintel</t>
  </si>
  <si>
    <t>Sawn form work to provide rough finish to:</t>
  </si>
  <si>
    <t>m</t>
  </si>
  <si>
    <t>COLLECTIONS</t>
  </si>
  <si>
    <t>FRAME</t>
  </si>
  <si>
    <t xml:space="preserve">Vibrated reinforced in-situ concrete (1:2:4-12mm </t>
  </si>
  <si>
    <t>aggregates) well packed around reinforcements in</t>
  </si>
  <si>
    <t>formwork in:</t>
  </si>
  <si>
    <t xml:space="preserve"> REINFORCEMENTS</t>
  </si>
  <si>
    <t>High tensile steel bar reinforcement to BS 4449 in</t>
  </si>
  <si>
    <t>Basic finish formwork to:</t>
  </si>
  <si>
    <t>WALLS</t>
  </si>
  <si>
    <t>cement and sand mortar laid in stretcher bond</t>
  </si>
  <si>
    <t>as described in:</t>
  </si>
  <si>
    <t>Beams</t>
  </si>
  <si>
    <t>Sides and soffit of lintels.</t>
  </si>
  <si>
    <t>External and Internal wall</t>
  </si>
  <si>
    <t xml:space="preserve">DOORS AND WINDOWS </t>
  </si>
  <si>
    <t>Nr</t>
  </si>
  <si>
    <t>WINDOWS</t>
  </si>
  <si>
    <t>FINISHES</t>
  </si>
  <si>
    <t>Floor finishings</t>
  </si>
  <si>
    <t>Ceiling finishings</t>
  </si>
  <si>
    <t xml:space="preserve">The following are internally, unless otherwise </t>
  </si>
  <si>
    <t>stated:</t>
  </si>
  <si>
    <t>External Finishings</t>
  </si>
  <si>
    <t>Rendered surfaces of wall</t>
  </si>
  <si>
    <t>Painting and Decorating</t>
  </si>
  <si>
    <t>PLUMBING AND MECHANICAL INSTALLATION</t>
  </si>
  <si>
    <t>SANITARY APPLIANCES</t>
  </si>
  <si>
    <t>Suppy, assemble and fix the following:</t>
  </si>
  <si>
    <t>Chromium plated toilet roll holder</t>
  </si>
  <si>
    <t xml:space="preserve">with chromium plated dome headed screws to wall. </t>
  </si>
  <si>
    <t>B</t>
  </si>
  <si>
    <t>C</t>
  </si>
  <si>
    <t>D</t>
  </si>
  <si>
    <t>E</t>
  </si>
  <si>
    <t>J</t>
  </si>
  <si>
    <t>F</t>
  </si>
  <si>
    <t>G</t>
  </si>
  <si>
    <t>H</t>
  </si>
  <si>
    <t>K</t>
  </si>
  <si>
    <t>L</t>
  </si>
  <si>
    <t>M</t>
  </si>
  <si>
    <t>O</t>
  </si>
  <si>
    <t>P</t>
  </si>
  <si>
    <t>Q</t>
  </si>
  <si>
    <t>R</t>
  </si>
  <si>
    <t xml:space="preserve">COLLECTIONS </t>
  </si>
  <si>
    <t xml:space="preserve">                                                    :Carried to Summary</t>
  </si>
  <si>
    <t>TOTAL</t>
  </si>
  <si>
    <t>ALUMINIUM SLIDING WINDOW</t>
  </si>
  <si>
    <t>Item</t>
  </si>
  <si>
    <t>Sum</t>
  </si>
  <si>
    <t>S</t>
  </si>
  <si>
    <r>
      <t>m</t>
    </r>
    <r>
      <rPr>
        <vertAlign val="superscript"/>
        <sz val="14"/>
        <rFont val="Times New Roman"/>
        <family val="1"/>
      </rPr>
      <t>2</t>
    </r>
  </si>
  <si>
    <r>
      <t>m</t>
    </r>
    <r>
      <rPr>
        <vertAlign val="superscript"/>
        <sz val="14"/>
        <rFont val="Times New Roman"/>
        <family val="1"/>
      </rPr>
      <t>3</t>
    </r>
  </si>
  <si>
    <r>
      <t>WALLS</t>
    </r>
    <r>
      <rPr>
        <b/>
        <sz val="14"/>
        <rFont val="Times New Roman"/>
        <family val="1"/>
      </rPr>
      <t>:</t>
    </r>
    <r>
      <rPr>
        <sz val="14"/>
        <rFont val="Times New Roman"/>
        <family val="1"/>
      </rPr>
      <t xml:space="preserve"> carried to summary</t>
    </r>
  </si>
  <si>
    <t xml:space="preserve">Ditto to trenches  starting at strip level; post maximum </t>
  </si>
  <si>
    <t xml:space="preserve">Backfill and well ram selected excavated materials </t>
  </si>
  <si>
    <t>around foundations</t>
  </si>
  <si>
    <t>to receive concrete bed.</t>
  </si>
  <si>
    <t xml:space="preserve">The total volumn of concrete in this section is </t>
  </si>
  <si>
    <t xml:space="preserve">Plain insitu concrete (1:3:6) in  foundation trenches  </t>
  </si>
  <si>
    <t>High tensile steel reinforcement bar to B.S 4449 including cutting, bending and fixing into position in reinforced concrete in:</t>
  </si>
  <si>
    <t xml:space="preserve">straight and bent length including tying wires, </t>
  </si>
  <si>
    <t>hooks and ordinary spacers: ( provisional )</t>
  </si>
  <si>
    <t>wall tiles  fixed with matching colour cement slurry</t>
  </si>
  <si>
    <t>pan with P-trap and heavy duty black seat and cover,</t>
  </si>
  <si>
    <t xml:space="preserve">Extra over excavation for Rocky Soil or any other </t>
  </si>
  <si>
    <t>hard materials</t>
  </si>
  <si>
    <t>FITTINGS AND FIXTURE</t>
  </si>
  <si>
    <r>
      <t>approximately m</t>
    </r>
    <r>
      <rPr>
        <b/>
        <u val="single"/>
        <vertAlign val="superscript"/>
        <sz val="14"/>
        <rFont val="Times New Roman"/>
        <family val="1"/>
      </rPr>
      <t>3</t>
    </r>
  </si>
  <si>
    <t xml:space="preserve">guage membrane laid on hardcore over blockwall and </t>
  </si>
  <si>
    <t>lapped 150mm at sides and ends.</t>
  </si>
  <si>
    <t xml:space="preserve">Vertical Sides of Square Sub-Column </t>
  </si>
  <si>
    <t xml:space="preserve">Vertical sides of square column </t>
  </si>
  <si>
    <t>12mm diameter bars in suspended slab</t>
  </si>
  <si>
    <t>Cement Sand Screeded Bed</t>
  </si>
  <si>
    <t xml:space="preserve">Ceramic wall tiles  </t>
  </si>
  <si>
    <r>
      <t>ROOF AND ROOF COVERINGS</t>
    </r>
    <r>
      <rPr>
        <sz val="14"/>
        <rFont val="Times New Roman"/>
        <family val="1"/>
      </rPr>
      <t xml:space="preserve">:- </t>
    </r>
  </si>
  <si>
    <t xml:space="preserve">                                         Carried to Summary</t>
  </si>
  <si>
    <t xml:space="preserve">tiles laid on cement sand screeded bed (1:6) measured </t>
  </si>
  <si>
    <t>Cement Sand Screeded Backings</t>
  </si>
  <si>
    <t>bed to receive wall tiles</t>
  </si>
  <si>
    <t>Reveal not exceeding 350mm girth</t>
  </si>
  <si>
    <t xml:space="preserve"> SUMMARY</t>
  </si>
  <si>
    <t xml:space="preserve">9mm litre  capacity cistern complete with all </t>
  </si>
  <si>
    <t>accessories.</t>
  </si>
  <si>
    <t>Metal Guard Bars</t>
  </si>
  <si>
    <t>GROUND FLOOR</t>
  </si>
  <si>
    <t>Carried to Summary</t>
  </si>
  <si>
    <t>INSTALLATION</t>
  </si>
  <si>
    <t xml:space="preserve">600mm long x 600mm wide silver floated mirror fixed </t>
  </si>
  <si>
    <t>( soil and cold water pipes) fittings,and associated work</t>
  </si>
  <si>
    <t xml:space="preserve"> in plumbing installation</t>
  </si>
  <si>
    <t>Load and Non Load-Bearing Wall</t>
  </si>
  <si>
    <t>Page 13</t>
  </si>
  <si>
    <t>Ref: (First and Second Floor)</t>
  </si>
  <si>
    <t>Page 12</t>
  </si>
  <si>
    <t>nr</t>
  </si>
  <si>
    <t xml:space="preserve"> </t>
  </si>
  <si>
    <t>Edges of Riser not exceeding 150mm high</t>
  </si>
  <si>
    <t>Rendered surfaces of  internal wall</t>
  </si>
  <si>
    <t>Reveal not less than 200mm wide</t>
  </si>
  <si>
    <t>Stainless Floor drain, Toilet</t>
  </si>
  <si>
    <t xml:space="preserve">Prepare and apply two mastic undercoat and two finishing </t>
  </si>
  <si>
    <t>Edges of Sub-Column Bases exceeding 300mm thick.</t>
  </si>
  <si>
    <t>FILLING &amp; DISPOSING</t>
  </si>
  <si>
    <t>Dispose surplus excavated materials of site.</t>
  </si>
  <si>
    <t>Glazed porcelain tiles</t>
  </si>
  <si>
    <t xml:space="preserve"> Column of cross sectional area not exceeding </t>
  </si>
  <si>
    <t>Ditto to Reveal not exceeding 300mm girth</t>
  </si>
  <si>
    <t xml:space="preserve">seperately. </t>
  </si>
  <si>
    <t>Ditto, non slip floor tile</t>
  </si>
  <si>
    <t>to receive floor tiles tiles</t>
  </si>
  <si>
    <t>blockwall, columns and beams.</t>
  </si>
  <si>
    <t>12mm thick cement and sand (1:6mix) rendering on</t>
  </si>
  <si>
    <t>100mm high matching glaze porcelian tiles skirtings</t>
  </si>
  <si>
    <t xml:space="preserve">FINISHES : </t>
  </si>
  <si>
    <t>Carried to summary</t>
  </si>
  <si>
    <t>DOORS AND WINDOWS :</t>
  </si>
  <si>
    <t>T</t>
  </si>
  <si>
    <t>with natural anodized Aluminium  frame, in 6mm thick</t>
  </si>
  <si>
    <t>manufactural fixing details overall sizes:</t>
  </si>
  <si>
    <t>ADD</t>
  </si>
  <si>
    <t>item</t>
  </si>
  <si>
    <t>450mm.</t>
  </si>
  <si>
    <t>Columns</t>
  </si>
  <si>
    <t>Base, 300mm thick</t>
  </si>
  <si>
    <t>Edges of floor slab 100mm thick</t>
  </si>
  <si>
    <t>IN-SITU FINISHINGS</t>
  </si>
  <si>
    <t xml:space="preserve">Cement sand rendering to wall up to plinth level of  </t>
  </si>
  <si>
    <t>Lintels</t>
  </si>
  <si>
    <t xml:space="preserve">deposited and floor consolidated in layer of 100mm </t>
  </si>
  <si>
    <t xml:space="preserve">Solid Sand crete block wall bedded and jointed in </t>
  </si>
  <si>
    <t xml:space="preserve">Egdes of slab not exceeding 150mm high. </t>
  </si>
  <si>
    <t xml:space="preserve">Allow the provisional sum for pipe </t>
  </si>
  <si>
    <r>
      <t>Soffits of slabs (</t>
    </r>
    <r>
      <rPr>
        <i/>
        <sz val="14"/>
        <rFont val="Times New Roman"/>
        <family val="1"/>
      </rPr>
      <t>Ref: first floor)</t>
    </r>
  </si>
  <si>
    <t>Sundries</t>
  </si>
  <si>
    <t>Marking the positions of holes, mortices, chases and the</t>
  </si>
  <si>
    <t xml:space="preserve">good after for cold water installation                                         </t>
  </si>
  <si>
    <t xml:space="preserve">like, cutting away in the structure complete with making </t>
  </si>
  <si>
    <t>Formwork</t>
  </si>
  <si>
    <t>ELECTRICAL INSTALLATION</t>
  </si>
  <si>
    <t xml:space="preserve">ADD </t>
  </si>
  <si>
    <t>(USD)</t>
  </si>
  <si>
    <t>8mm diameter bars as stirrups in Column</t>
  </si>
  <si>
    <t>8mm diameter bars as stirups in beams</t>
  </si>
  <si>
    <t>16mm diameter bars in beams</t>
  </si>
  <si>
    <t>12mm diameter bars in roof beams</t>
  </si>
  <si>
    <t>6mm diameter bars as stirups in lintel</t>
  </si>
  <si>
    <t>Internal Wall</t>
  </si>
  <si>
    <t>Wall Plastering and Rendering</t>
  </si>
  <si>
    <t>DOORS AND WINDOWS</t>
  </si>
  <si>
    <t>FOR</t>
  </si>
  <si>
    <t>Wall, 300mm thick.</t>
  </si>
  <si>
    <t>Water Proofing</t>
  </si>
  <si>
    <t xml:space="preserve">Apply 2-coat of texcote bitumetric paint </t>
  </si>
  <si>
    <t>8mm diameter bars as stirups in columns</t>
  </si>
  <si>
    <t xml:space="preserve">Sides and soffit of beams </t>
  </si>
  <si>
    <t>Suspended Slab not exceeding 150mm thick</t>
  </si>
  <si>
    <t>avearage depth  consolidated in layer of 100mm to receive</t>
  </si>
  <si>
    <t xml:space="preserve"> hardcore.</t>
  </si>
  <si>
    <t>WIRE MESH</t>
  </si>
  <si>
    <t xml:space="preserve">Fabric mesh reinforcement to BS 4483 with ref. no. </t>
  </si>
  <si>
    <t xml:space="preserve">A142 weighing 2.221kg/m2 in concrete bed 150mm </t>
  </si>
  <si>
    <t>minimum end and side laps.</t>
  </si>
  <si>
    <t>U</t>
  </si>
  <si>
    <t>12mm diameter bars column bases</t>
  </si>
  <si>
    <t>NR</t>
  </si>
  <si>
    <t>32mm thick cement and sand (1:4mix) screeded bed.</t>
  </si>
  <si>
    <t>150mm thick for ground floor</t>
  </si>
  <si>
    <t>300mm for ground floor.</t>
  </si>
  <si>
    <t>at striplevel; maximum depth not exceeding 1000mm</t>
  </si>
  <si>
    <t xml:space="preserve">200mm thick Hardcore filling to make up levels </t>
  </si>
  <si>
    <t xml:space="preserve">depth not exceeding 750m, foundation width not exceeding </t>
  </si>
  <si>
    <t xml:space="preserve">One layers of ''Visqueen'' or similar Polythene; 1000mm </t>
  </si>
  <si>
    <t>not exceeding 225mm maximum thickness</t>
  </si>
  <si>
    <t>500mm high.</t>
  </si>
  <si>
    <t>16mm diameter bars in base.</t>
  </si>
  <si>
    <t>cement and sand mortar ( mix 1: 6) as described in:</t>
  </si>
  <si>
    <t>Beams and roof beams</t>
  </si>
  <si>
    <t>EXTERNAL WORKS</t>
  </si>
  <si>
    <t>SEPTIC TANK</t>
  </si>
  <si>
    <t xml:space="preserve">deep in 225mm blockwalls bedded in cement mortar </t>
  </si>
  <si>
    <t xml:space="preserve">(1:4) with and including 225mm thick plain in-situ </t>
  </si>
  <si>
    <t xml:space="preserve">concrete base and 1:2:4 - 19mm aggregate reinforced </t>
  </si>
  <si>
    <t xml:space="preserve">concrete cover slab inclusive of formwork and </t>
  </si>
  <si>
    <t>reinforcement  thickness of slab is 150mm thick.</t>
  </si>
  <si>
    <t>MANHOLES</t>
  </si>
  <si>
    <t xml:space="preserve">Allow for the construction of manholes size </t>
  </si>
  <si>
    <t xml:space="preserve">600mm x 600mm x 600mm deep with 150mm </t>
  </si>
  <si>
    <t xml:space="preserve">blockwall  including concrete bed haunching and </t>
  </si>
  <si>
    <t>100mm thick precast reinforced cover slab</t>
  </si>
  <si>
    <t>Include the Provisional Sum of</t>
  </si>
  <si>
    <t>for soil drain pipes to septic tank/soakaway pits and</t>
  </si>
  <si>
    <t>chambers</t>
  </si>
  <si>
    <t>EXTERNAL WORKS Carried to summary</t>
  </si>
  <si>
    <t xml:space="preserve">Construct septic tank/soakaway pit size 3000 x 22500 x 200mm </t>
  </si>
  <si>
    <t>ROOF</t>
  </si>
  <si>
    <t>FITTINGS &amp; FIXTURES</t>
  </si>
  <si>
    <t xml:space="preserve">PLUMBING &amp; MECHANICAL </t>
  </si>
  <si>
    <t xml:space="preserve"> EXTERNAL WORKS</t>
  </si>
  <si>
    <t>ELECTRICAL INSTALLATIONS</t>
  </si>
  <si>
    <t>horizontal</t>
  </si>
  <si>
    <t xml:space="preserve">Prepare and apply two  undercoat and two finishing </t>
  </si>
  <si>
    <t>coat emulsional paint on:</t>
  </si>
  <si>
    <t>Soffit gysum board, using mastic as first coat</t>
  </si>
  <si>
    <t xml:space="preserve">White vitreous jaguar, low level WC suit comprising </t>
  </si>
  <si>
    <t xml:space="preserve">Nuovo dualflow tochfree infared hand dryer </t>
  </si>
  <si>
    <t>(Product Code : HDR-SLV-AK2030) or any product</t>
  </si>
  <si>
    <t xml:space="preserve"> as approved by architect.</t>
  </si>
  <si>
    <t xml:space="preserve">Excavate pit for vault, starting from strip level </t>
  </si>
  <si>
    <t>RATE (USD)</t>
  </si>
  <si>
    <t>AMOUNT (USD)</t>
  </si>
  <si>
    <t>Earthwork support</t>
  </si>
  <si>
    <t>Earthwork support for vault pit, trenches and columns pit.</t>
  </si>
  <si>
    <t xml:space="preserve"> Buttom of trench and Pits</t>
  </si>
  <si>
    <t xml:space="preserve">Apply anti-termite Treatment Solution to  Sides &amp; </t>
  </si>
  <si>
    <t xml:space="preserve">75mm thick concrete (1:3:6) blinding in footing  </t>
  </si>
  <si>
    <t xml:space="preserve">Ground floor bed, 150mm thick. And </t>
  </si>
  <si>
    <t>Ramp and steps</t>
  </si>
  <si>
    <t xml:space="preserve">Isolated Column Bases (30no.), 300mm thick. And </t>
  </si>
  <si>
    <t>Vault wall</t>
  </si>
  <si>
    <t>Edges of vault wall Bases not exceeding 300mm thick.</t>
  </si>
  <si>
    <t>Sides  of vault wall.</t>
  </si>
  <si>
    <t xml:space="preserve">150mm thick filling to make up levels with latterite </t>
  </si>
  <si>
    <t>Blind Surface of hardcore; sand;minimum 50mm thick</t>
  </si>
  <si>
    <t>12mm diameter bars in sub-column</t>
  </si>
  <si>
    <t>12mm diameter bars in sub- Vault wall.</t>
  </si>
  <si>
    <t>Ditto external and internal side of vault  wall</t>
  </si>
  <si>
    <t xml:space="preserve">guage membrane laid on vault wall and </t>
  </si>
  <si>
    <t xml:space="preserve">Filling the vault with river sand and compact to receive </t>
  </si>
  <si>
    <t>hardcores</t>
  </si>
  <si>
    <t>0.04m2</t>
  </si>
  <si>
    <t xml:space="preserve">12mm diameter bars in column </t>
  </si>
  <si>
    <t>Solid Sandcrete blockwork laid in strecher bonds with</t>
  </si>
  <si>
    <t>200mm thick</t>
  </si>
  <si>
    <t>Parapet Wall</t>
  </si>
  <si>
    <t>Non load  Bearing Walls</t>
  </si>
  <si>
    <t xml:space="preserve">150mm thick block wall </t>
  </si>
  <si>
    <t xml:space="preserve">Vibrated reinforced in-situ concrete (1:2:4-20mm </t>
  </si>
  <si>
    <t>Vault</t>
  </si>
  <si>
    <t>Vault wall 300mm thick</t>
  </si>
  <si>
    <t>hooks and ordinary spacers:</t>
  </si>
  <si>
    <t>Basic finish formwork to vertical side of wall</t>
  </si>
  <si>
    <t>Roof slab</t>
  </si>
  <si>
    <t>Fabricated Steel Work</t>
  </si>
  <si>
    <t xml:space="preserve">plate with 4No 20mm, holes all welded together and  </t>
  </si>
  <si>
    <t xml:space="preserve">ground to a smooth finish including pre-painted with </t>
  </si>
  <si>
    <t xml:space="preserve">anti-corrosive oxide and hoisted into position,bolted and </t>
  </si>
  <si>
    <t>Steel Gusset plate</t>
  </si>
  <si>
    <t>6mm thick gusset plate 200mm x 300mm  size plate</t>
  </si>
  <si>
    <t>Holding down bolts</t>
  </si>
  <si>
    <t>and washers.</t>
  </si>
  <si>
    <t xml:space="preserve">sheets or any other similar and approved roofing sheet </t>
  </si>
  <si>
    <t xml:space="preserve"> top and bottom boom, 50 x 50 x 4mm RHS as diagonal </t>
  </si>
  <si>
    <t xml:space="preserve">struts and vertical struts and 2Nr 200 x 300 x 4mm steel  </t>
  </si>
  <si>
    <t>nuts to concrete beams/beams, avearage  span .</t>
  </si>
  <si>
    <t xml:space="preserve">supervision of the project Architect/Manager/Supervisor approval </t>
  </si>
  <si>
    <t>Ditto roof flash 400mm wide.</t>
  </si>
  <si>
    <t>with 4No 16mm holes.</t>
  </si>
  <si>
    <t>11970mm long x 1100mm high</t>
  </si>
  <si>
    <t>21300mm long x 1100mm high</t>
  </si>
  <si>
    <t>ROOF AND ROOF COVERAGE</t>
  </si>
  <si>
    <t>Steel Plated Doors</t>
  </si>
  <si>
    <t xml:space="preserve">Architrave, frames (strong wood), including 3 number </t>
  </si>
  <si>
    <t>Flush Door</t>
  </si>
  <si>
    <t xml:space="preserve">brass butt hinges brushed steel handle  and 6 turn yale </t>
  </si>
  <si>
    <t>steel lock or similar  single leaf-single swing door</t>
  </si>
  <si>
    <r>
      <t xml:space="preserve">1200mm x 2400mm high. </t>
    </r>
    <r>
      <rPr>
        <i/>
        <sz val="14"/>
        <color indexed="8"/>
        <rFont val="Times New Roman"/>
        <family val="1"/>
      </rPr>
      <t>(See Door Schedule D1)</t>
    </r>
  </si>
  <si>
    <t>Supply and fix aluminium slidding windows complete</t>
  </si>
  <si>
    <t xml:space="preserve">reflective glazing, mosquito net slide  including cutting </t>
  </si>
  <si>
    <t xml:space="preserve">and pinning to concrete or blockwork, in accordance with the </t>
  </si>
  <si>
    <t>3150mm x 1200mm high</t>
  </si>
  <si>
    <t>1800mm x 1200mm high</t>
  </si>
  <si>
    <t>1200mm x 1200mm high</t>
  </si>
  <si>
    <t>600mm x 600mm high</t>
  </si>
  <si>
    <t>Mild steel guard bars comprising 20mm solid 200mm centre</t>
  </si>
  <si>
    <t xml:space="preserve">to centre runs vertical and 16mm 250mm centre to centre </t>
  </si>
  <si>
    <t>12mm thick cement and sand (1:4mix) rendering on</t>
  </si>
  <si>
    <t>Acoustic Ceiling</t>
  </si>
  <si>
    <t xml:space="preserve">600 x 600mm X 10mm thick  Acoustic/Armstrong </t>
  </si>
  <si>
    <t xml:space="preserve">or equally approved Suspended ceiling including steel </t>
  </si>
  <si>
    <t>angers and all necessary accessories</t>
  </si>
  <si>
    <t>over 300 wide</t>
  </si>
  <si>
    <t xml:space="preserve">on soffit of slab </t>
  </si>
  <si>
    <t>Aluco bond Wall Cladding</t>
  </si>
  <si>
    <t xml:space="preserve">4mm thick preformed aluminium composite panel </t>
  </si>
  <si>
    <t xml:space="preserve">cladding system (Aluco-bond)  to Manufacturer </t>
  </si>
  <si>
    <t>fixing details.</t>
  </si>
  <si>
    <t>Allow a provisional sum for constructing a concrete  cashier</t>
  </si>
  <si>
    <t xml:space="preserve"> partition by aluminium.</t>
  </si>
  <si>
    <t>x 1000mm high with mable top, and mable tile at front and</t>
  </si>
  <si>
    <t>counter two (2) numbers, 4960mm long x 1000mm wide</t>
  </si>
  <si>
    <t>Allow provisional to provide and install Signboard</t>
  </si>
  <si>
    <t>Wash hand basin 520mm x 450mm with pedestal, faucet</t>
  </si>
  <si>
    <t xml:space="preserve"> and screwing to concrete floor</t>
  </si>
  <si>
    <t>coat  wheather  proof emulsion paint:</t>
  </si>
  <si>
    <t xml:space="preserve">Parapet Wall/copping </t>
  </si>
  <si>
    <t>Side of parapet wall/ copping</t>
  </si>
  <si>
    <t xml:space="preserve">12mm thick cement and sand (1:4mix) screeded </t>
  </si>
  <si>
    <t>10mm diameter bars in beams</t>
  </si>
  <si>
    <t>USD</t>
  </si>
  <si>
    <t>Supply and install electrical "first Fix" for the</t>
  </si>
  <si>
    <t>following generally in a conceled plastic/ galvaized conduit,</t>
  </si>
  <si>
    <t>fittings  includes chaseing , casting building in</t>
  </si>
  <si>
    <t xml:space="preserve">conduits and sleeves through floors, walls and  </t>
  </si>
  <si>
    <t xml:space="preserve">ceiling plugged for fixing conduites and fitting </t>
  </si>
  <si>
    <t>Lighting  Installation</t>
  </si>
  <si>
    <t xml:space="preserve">Round  LED ceiling embedded light </t>
  </si>
  <si>
    <t>600 x 600mm LED ceilin embedded light</t>
  </si>
  <si>
    <t>10A 1way 1gang light switch</t>
  </si>
  <si>
    <t>Supply and install electrical "Second Fix" for the</t>
  </si>
  <si>
    <t>following generally in a conceled plastic conduit,</t>
  </si>
  <si>
    <t>1.5 MMX 2 C + EARTH sheated PVC/PVC Copper cable</t>
  </si>
  <si>
    <t>600x600 mm ceiling mounted LED  lights fittings</t>
  </si>
  <si>
    <t>Third Fix, Fittings and Fixtures</t>
  </si>
  <si>
    <t>Round ceiling light recess fitings completes as per drawing spec</t>
  </si>
  <si>
    <t>Power  Installation</t>
  </si>
  <si>
    <t>P V C junction boxes, P V C boxex 3'' x 3''(3''x 6'')</t>
  </si>
  <si>
    <t>ceiling plugged for fixing conduites and fitting including</t>
  </si>
  <si>
    <t>13A two (2) gang switch socket outlet</t>
  </si>
  <si>
    <t>15A air condition Switch</t>
  </si>
  <si>
    <t>Internet port</t>
  </si>
  <si>
    <t>Video port</t>
  </si>
  <si>
    <t>Allow a provisional sum for CCTV port</t>
  </si>
  <si>
    <t>sum</t>
  </si>
  <si>
    <t>2.5 MMX 2 C + EARTH sheated PVC/PVC Copper cable</t>
  </si>
  <si>
    <t xml:space="preserve">Ditto 4.0 MMX 2 C + EARTH sheated PVC/PVC </t>
  </si>
  <si>
    <t>Copper cable for air conditions</t>
  </si>
  <si>
    <t xml:space="preserve">Power 'Third Fix' </t>
  </si>
  <si>
    <t>Walll mounted cooling systerm with outside hot pots</t>
  </si>
  <si>
    <t>LG inverter air condition, wall mounted split-type units</t>
  </si>
  <si>
    <t>with all wiring, pipes and mounting accessories;</t>
  </si>
  <si>
    <t>9,000 BTU</t>
  </si>
  <si>
    <t>12,000 BTU</t>
  </si>
  <si>
    <t>ELECTRICAL EQUIPMENTS</t>
  </si>
  <si>
    <t>Exit light</t>
  </si>
  <si>
    <t>Emgerncey lampswith 6 hours of discharge compelet</t>
  </si>
  <si>
    <t>24 ways   distribution board with 63A SPN</t>
  </si>
  <si>
    <t>25 MMX 4 C + EARTH  PVC/SWA/PVC Copper cable</t>
  </si>
  <si>
    <t xml:space="preserve">Allow a provisional sum for  earting the building </t>
  </si>
  <si>
    <t xml:space="preserve">good after for electrical installation                                         </t>
  </si>
  <si>
    <t xml:space="preserve">Page   </t>
  </si>
  <si>
    <t>Allow a provisional for drainage of rain water from roof</t>
  </si>
  <si>
    <t>Allow a provisional sum for providing a one number</t>
  </si>
  <si>
    <t>writing ledge</t>
  </si>
  <si>
    <t>Provide  flower pot</t>
  </si>
  <si>
    <t>20mm diameter pipes for A/C water drainage concealed in</t>
  </si>
  <si>
    <t>in the wall and floor, including all fittings and accessories</t>
  </si>
  <si>
    <t xml:space="preserve">as accepted by the Client and fix to the timber truss Purline </t>
  </si>
  <si>
    <t>nails and washer.</t>
  </si>
  <si>
    <t>PROPOSED KONO BRANCH (FULL BUNGALOW)</t>
  </si>
  <si>
    <t>AT</t>
  </si>
  <si>
    <t>OLD YENGEMA ROAD, KONO</t>
  </si>
  <si>
    <t>UNITED BANK FOR AFRICA (SL) LTD</t>
  </si>
  <si>
    <t>BILLS OF QUANTITIES FOR PROPOSED KONO BRANCH (FULL BUNGALOW)</t>
  </si>
  <si>
    <t>Mild steel roof truss comprising 50mm x 150mm x 4mm RHS as</t>
  </si>
  <si>
    <t xml:space="preserve">16mm Diameter holding down bolts complete with nuts  </t>
  </si>
  <si>
    <t>Railing,</t>
  </si>
  <si>
    <t xml:space="preserve"> fabricated metal railing in according to project Architect </t>
  </si>
  <si>
    <t>instruction.</t>
  </si>
  <si>
    <t>Page 2</t>
  </si>
  <si>
    <t xml:space="preserve">  Page 3</t>
  </si>
  <si>
    <t>Page 4</t>
  </si>
  <si>
    <r>
      <t>FRAME:</t>
    </r>
    <r>
      <rPr>
        <u val="single"/>
        <sz val="14"/>
        <rFont val="Times New Roman"/>
        <family val="1"/>
      </rPr>
      <t xml:space="preserve"> </t>
    </r>
  </si>
  <si>
    <t>Reinforcements</t>
  </si>
  <si>
    <t>Air Conditioners</t>
  </si>
  <si>
    <t>Feed Cable</t>
  </si>
  <si>
    <t>Earthing</t>
  </si>
  <si>
    <t>AMOUNT ($)</t>
  </si>
  <si>
    <t>GENERAL SUMMARY</t>
  </si>
  <si>
    <t xml:space="preserve">MAIN BUILDING </t>
  </si>
  <si>
    <t>SITUATED AT OLD YENGEMA ROAD, KONO</t>
  </si>
  <si>
    <t>15% For GST</t>
  </si>
  <si>
    <t>GRAND  TOTAL</t>
  </si>
  <si>
    <t xml:space="preserve">Approved 45mm Coloured long span Aluminium roofing </t>
  </si>
  <si>
    <t>5% For Contingencies</t>
  </si>
  <si>
    <t>BRANDING</t>
  </si>
  <si>
    <t>Outdoor Pylon 5M Pylon - long shelf life Unifol diecut vinyl</t>
  </si>
  <si>
    <t xml:space="preserve"> in correct UBA pantone, franchise decals, 15,000hrs LED </t>
  </si>
  <si>
    <t xml:space="preserve">lighting and 4mm acrylic substrates Fabrication and </t>
  </si>
  <si>
    <t>installation as brand guidelines specify.</t>
  </si>
  <si>
    <t xml:space="preserve">Teller Counter Branding </t>
  </si>
  <si>
    <t>ATM Signage &amp; 24/7 3D sign</t>
  </si>
  <si>
    <t xml:space="preserve"> brand specification)</t>
  </si>
  <si>
    <t>Ceiling Hangings as per brand specification -</t>
  </si>
  <si>
    <t xml:space="preserve"> (Cosign brand – 100% aluminum) --25 year warranty. </t>
  </si>
  <si>
    <t>4mm acrylic and quality decals for signs</t>
  </si>
  <si>
    <t xml:space="preserve">Door Labeling (As per brand specification) –
</t>
  </si>
  <si>
    <t xml:space="preserve">Implemented with aluminum shop kits and vinyl on
</t>
  </si>
  <si>
    <t>4mm acrylic substrates</t>
  </si>
  <si>
    <t>comprising 2mm thick M.S plates both side, 50mm x 50mm</t>
  </si>
  <si>
    <t xml:space="preserve"> hydraulic self closer overall sizes:</t>
  </si>
  <si>
    <t>Electricals for all branding related works</t>
  </si>
  <si>
    <t>Privide and errect Flag Poles,.</t>
  </si>
  <si>
    <t>Parking directions</t>
  </si>
  <si>
    <t>Stop and go sign for security</t>
  </si>
  <si>
    <t xml:space="preserve">BRANDING </t>
  </si>
  <si>
    <t xml:space="preserve">Melting Pot branding (including wall motif and ambient, </t>
  </si>
  <si>
    <t xml:space="preserve"> and excluding table and chairs)</t>
  </si>
  <si>
    <t xml:space="preserve">Exterior illuminated 3D logo signage as per brand </t>
  </si>
  <si>
    <t>specification (on top  RHS façade and 15,000hrs lighting longevity)</t>
  </si>
  <si>
    <t>Back Cladding (HDF) - with illuminated UBA 3D Logo</t>
  </si>
  <si>
    <t>Fire Alarm</t>
  </si>
  <si>
    <t xml:space="preserve">Allow a provisional sum for providing and  installing fire </t>
  </si>
  <si>
    <t xml:space="preserve">alarm systerm in the building as specified by the project </t>
  </si>
  <si>
    <t>architect</t>
  </si>
  <si>
    <t xml:space="preserve">10mm thick single glazing,  including all fittings and </t>
  </si>
  <si>
    <t xml:space="preserve">accessories as partioning,and  with blind </t>
  </si>
  <si>
    <t>Wall mounted jaquar (push button) soap dispenser.</t>
  </si>
  <si>
    <t xml:space="preserve">capacity 0.8litre, ( Product Code  SDR-WHT-DJOO1OFN) </t>
  </si>
  <si>
    <r>
      <t xml:space="preserve">(Ref: </t>
    </r>
    <r>
      <rPr>
        <i/>
        <sz val="14"/>
        <rFont val="Times New Roman"/>
        <family val="1"/>
      </rPr>
      <t>Toilets )</t>
    </r>
  </si>
  <si>
    <t xml:space="preserve">BILL OF QUANTITIES PROPOSED EXTERNAL WORK </t>
  </si>
  <si>
    <t>RATE ($)</t>
  </si>
  <si>
    <t>PERIMETER FENCE</t>
  </si>
  <si>
    <t xml:space="preserve">Fence comprisses 150mm thick wall rendered and painted </t>
  </si>
  <si>
    <t>externaly and internaly, 200mm x 200mm concrete columns</t>
  </si>
  <si>
    <t>interval of 3.0m and 3m high from finishes ground level.</t>
  </si>
  <si>
    <t>and a retaining wall concrete slab roof entrance.</t>
  </si>
  <si>
    <t>Excavate pit to receive bases of column (43no.); starting</t>
  </si>
  <si>
    <t xml:space="preserve">50mm thick concrete (1:5:10) blinding in footing  </t>
  </si>
  <si>
    <t xml:space="preserve">Isolated Column Bases (42no.), 200mm thick. </t>
  </si>
  <si>
    <t>Column not exceeding 0.05m2</t>
  </si>
  <si>
    <t>Oversite beam</t>
  </si>
  <si>
    <t>200mm thick x 300mm deep</t>
  </si>
  <si>
    <t>Copping</t>
  </si>
  <si>
    <t>Copping 80mm thick</t>
  </si>
  <si>
    <t xml:space="preserve">High tensile steel reinforcement bar to B.S 4449 including </t>
  </si>
  <si>
    <t>cutting, bending and fixing into position in reinforced</t>
  </si>
  <si>
    <t xml:space="preserve"> concrete in:</t>
  </si>
  <si>
    <t>16mm diameter bars in sub-column</t>
  </si>
  <si>
    <t>Oversite Beam</t>
  </si>
  <si>
    <t>16mm diameter bars in beam</t>
  </si>
  <si>
    <t>6mm diameter bars in copping, 150mm centre/centre</t>
  </si>
  <si>
    <t>Side of beams</t>
  </si>
  <si>
    <t xml:space="preserve">Side and soffit copping </t>
  </si>
  <si>
    <t>blockwall and columns.</t>
  </si>
  <si>
    <t xml:space="preserve">3 coats of high quality wheather shield paint to rendered </t>
  </si>
  <si>
    <t>surfaces externally</t>
  </si>
  <si>
    <t>Metal Work</t>
  </si>
  <si>
    <t>Concertina barb wire on "Y" shaped angle bars</t>
  </si>
  <si>
    <t>on fence wall. (measured separately)</t>
  </si>
  <si>
    <t xml:space="preserve">"Y" shaped angle bars embedded in concrete </t>
  </si>
  <si>
    <t>copping.</t>
  </si>
  <si>
    <t>Embedded in concrete beam/welded to beam reinforcement</t>
  </si>
  <si>
    <t>vertical height 3m, 300mm embeded in concrete beam</t>
  </si>
  <si>
    <t>RHS 25mm x 50mm x 3mm in interval of 250mm</t>
  </si>
  <si>
    <t>Gates</t>
  </si>
  <si>
    <t xml:space="preserve">  Page 2</t>
  </si>
  <si>
    <t>Page 3</t>
  </si>
  <si>
    <t xml:space="preserve">FENCE </t>
  </si>
  <si>
    <t>ANCILLARY WORKS</t>
  </si>
  <si>
    <t>Excavate top soil, 150mm depth and keep for client reuse.</t>
  </si>
  <si>
    <t>Site Filling</t>
  </si>
  <si>
    <t xml:space="preserve">200mm thick hardcore for site filling </t>
  </si>
  <si>
    <t xml:space="preserve">Levelled and compact with river sand to receive interlocking </t>
  </si>
  <si>
    <t>stones, 25mm - 50mm thick.</t>
  </si>
  <si>
    <t>PAVEMENT OF THE COMPOUND</t>
  </si>
  <si>
    <t>Damp Proof Membrane</t>
  </si>
  <si>
    <t>Wire Mesh</t>
  </si>
  <si>
    <t>Mass Concrete</t>
  </si>
  <si>
    <t>150mm thick mass reinforce concrete, 1:3:6 mix, to slop</t>
  </si>
  <si>
    <t>to direction as instructed by the project  supervisor.</t>
  </si>
  <si>
    <t>Drainage</t>
  </si>
  <si>
    <t>Allow a provisional sum "U" Shape drainage system along the road of 100mm</t>
  </si>
  <si>
    <t xml:space="preserve"> wide (including the thickness of the walls of the drain)</t>
  </si>
  <si>
    <t>x 700mm deep and place on drainage precast concrete cover</t>
  </si>
  <si>
    <t>0f 1000mm x 600mm x 150mm thick</t>
  </si>
  <si>
    <t>Kerb</t>
  </si>
  <si>
    <t xml:space="preserve">150mm x 400mm precast concrete kerbs </t>
  </si>
  <si>
    <t>HORTICULTURAL WORKS</t>
  </si>
  <si>
    <t xml:space="preserve">Supply and spread humus soil to receive plants,  grass, </t>
  </si>
  <si>
    <t>and flowers 100mm maximum thickness</t>
  </si>
  <si>
    <t xml:space="preserve">Supply and plant the following flowers on 100mm </t>
  </si>
  <si>
    <t xml:space="preserve">thick humus soil from certified horticulturist as </t>
  </si>
  <si>
    <t>specified by the Architect</t>
  </si>
  <si>
    <t>Low flowering Shrubs</t>
  </si>
  <si>
    <t xml:space="preserve">SOLAR  LIGHT FOR THE COMPOUND  </t>
  </si>
  <si>
    <t>ILLUMININATION</t>
  </si>
  <si>
    <t xml:space="preserve">Provides for security stand alone 50 watts light system </t>
  </si>
  <si>
    <t xml:space="preserve"> mounted  on a 75mmdia  6 m hight post including </t>
  </si>
  <si>
    <t>controller, battery and panel , of 12 hours per day when</t>
  </si>
  <si>
    <t>fully charged with inergrated battry and light sensor,</t>
  </si>
  <si>
    <t xml:space="preserve">ip 65 , dia cas alluminium body.This in include Steel poles </t>
  </si>
  <si>
    <t>for panels and Ligthts. MODULAR STREET LIGHTS</t>
  </si>
  <si>
    <t xml:space="preserve">Test and commission installation with </t>
  </si>
  <si>
    <t>and Engineers specification</t>
  </si>
  <si>
    <t>Galvinized steel bollard</t>
  </si>
  <si>
    <t xml:space="preserve">100mm diameter galvinized steel bollard filled with </t>
  </si>
  <si>
    <t xml:space="preserve">concrete 1:3:6 mix  1.2m high and 800m buried in the ground </t>
  </si>
  <si>
    <t>including a concrete base of 400mm x 400mm x 200mm thick</t>
  </si>
  <si>
    <t>BOREHOLES</t>
  </si>
  <si>
    <t xml:space="preserve">Drill bore hole to a dept of about  minimum 200meters and install, </t>
  </si>
  <si>
    <t xml:space="preserve">electric water proof,  </t>
  </si>
  <si>
    <t>a sub- mersible pump include 5,5kw pump</t>
  </si>
  <si>
    <t>items</t>
  </si>
  <si>
    <t>The scope include drill well to aquifa level and case</t>
  </si>
  <si>
    <t xml:space="preserve">same with  HDPE INDUSTRIAL standard well and </t>
  </si>
  <si>
    <t>materials.</t>
  </si>
  <si>
    <t xml:space="preserve">Connect bole hole water to the over head pvc water tanks </t>
  </si>
  <si>
    <t>with all necessary pipes and accessories 2</t>
  </si>
  <si>
    <t xml:space="preserve">Carry out a PH level test on water and get a </t>
  </si>
  <si>
    <t>certification from standard bureae</t>
  </si>
  <si>
    <t>NOTES</t>
  </si>
  <si>
    <t xml:space="preserve">Water level musts serve the facility all year </t>
  </si>
  <si>
    <t>BOREHOLE</t>
  </si>
  <si>
    <t>SUMMARY</t>
  </si>
  <si>
    <t>OTHER WORK</t>
  </si>
  <si>
    <t>Provisional Sum</t>
  </si>
  <si>
    <t>Allow a provisional sum for construction construction of</t>
  </si>
  <si>
    <t xml:space="preserve">Allow a provisional sum for constructing a watertank </t>
  </si>
  <si>
    <t>GATE HOUSE</t>
  </si>
  <si>
    <t>Excavate pit to receive bases of column (6no.); starting</t>
  </si>
  <si>
    <t xml:space="preserve"> Column, beam, and lintel</t>
  </si>
  <si>
    <t>12mm diameter bars in beams</t>
  </si>
  <si>
    <t>6mm diameter bars as stirups in beams</t>
  </si>
  <si>
    <t>Ditto 120mm thick solid wall</t>
  </si>
  <si>
    <t>ROOF AND ROOF COVERING</t>
  </si>
  <si>
    <t>WOODWORK</t>
  </si>
  <si>
    <t xml:space="preserve">CARCASSING </t>
  </si>
  <si>
    <t>The following in pitched roof Sawn treated hardwood</t>
  </si>
  <si>
    <t>50mm x 75mm Purlins</t>
  </si>
  <si>
    <t>50mm x 150mm Tie Beam</t>
  </si>
  <si>
    <t>50mm x 150mm Rafter</t>
  </si>
  <si>
    <t>75mm x 100mm wall plate</t>
  </si>
  <si>
    <t xml:space="preserve">Wrought hardwood timber,treated with clear approved </t>
  </si>
  <si>
    <t>wood preservative in 25mm x 225mm fascia board</t>
  </si>
  <si>
    <t>COVERINGS</t>
  </si>
  <si>
    <t>0.45mm Corrugated coloured longspan aluminium roofing</t>
  </si>
  <si>
    <r>
      <t>M</t>
    </r>
    <r>
      <rPr>
        <vertAlign val="superscript"/>
        <sz val="14"/>
        <rFont val="Times New Roman"/>
        <family val="1"/>
      </rPr>
      <t>2</t>
    </r>
  </si>
  <si>
    <t xml:space="preserve">300mm side lap as roof covering fixed to treated hardwood </t>
  </si>
  <si>
    <t>purlins (measured separately).</t>
  </si>
  <si>
    <t xml:space="preserve"> 2mm thick plates,  standard section mild steel, side</t>
  </si>
  <si>
    <t xml:space="preserve"> hung double swing  door, comprising 2mm </t>
  </si>
  <si>
    <t xml:space="preserve">thick M.S plates both side, 50mm x 50mm R.H.S as </t>
  </si>
  <si>
    <t xml:space="preserve">frames, with steel door locks </t>
  </si>
  <si>
    <t xml:space="preserve">750mm x 2100mm </t>
  </si>
  <si>
    <t>PVC CEILING</t>
  </si>
  <si>
    <t xml:space="preserve">Suspended 200mm wide white colour PVC ceiling strips   </t>
  </si>
  <si>
    <t xml:space="preserve">and coners strips complete with all fixing accessories.   </t>
  </si>
  <si>
    <t>Noggins</t>
  </si>
  <si>
    <t xml:space="preserve">50mm x 75mm ceiling noggins fixed to ceiling joist with </t>
  </si>
  <si>
    <t>Allow a provisional sum of for all electrical installation</t>
  </si>
  <si>
    <t>in the building;</t>
  </si>
  <si>
    <t>BILLS OF QUANTITIES FOR PROPOSED GATE HOUSE</t>
  </si>
  <si>
    <t>DOOR</t>
  </si>
  <si>
    <t>Excavate pit to receive bases of column (4no.); starting</t>
  </si>
  <si>
    <t xml:space="preserve">900mm x 2100mm </t>
  </si>
  <si>
    <t>Ditto surffit of slab</t>
  </si>
  <si>
    <t xml:space="preserve">OTHER WORKS (Generator Base, Water Tank Tower </t>
  </si>
  <si>
    <t>with Water Tank.)</t>
  </si>
  <si>
    <t>OUTDOOR TOILET</t>
  </si>
  <si>
    <t xml:space="preserve">aggregates) well packed vibrated with poker vibrator </t>
  </si>
  <si>
    <t xml:space="preserve"> around reinforcements in formwork in:</t>
  </si>
  <si>
    <t xml:space="preserve">2-coat of texcote bitumetric paint to receive Xtra-seal </t>
  </si>
  <si>
    <t xml:space="preserve">diamond self adhesive 1.5mm thick imprevious heat applied </t>
  </si>
  <si>
    <t>membrane  all inclusive;</t>
  </si>
  <si>
    <t>Roof gutter, including the the internal side of the parapet wall</t>
  </si>
  <si>
    <t>BILLS OF QUANTITIES FOR PROPOSED OUTDOOR TOILET</t>
  </si>
  <si>
    <t>Preliminaries</t>
  </si>
  <si>
    <t>FRAMELESS PARTITIONING</t>
  </si>
  <si>
    <t>"QUARTZ"  frameless toughened glass partitioning systerm</t>
  </si>
  <si>
    <t xml:space="preserve">1-Leaf,   2mm thick plates,  standard section </t>
  </si>
  <si>
    <t xml:space="preserve">mild steel, side hung, single swing security door, </t>
  </si>
  <si>
    <t xml:space="preserve"> R.H.S as frames, with  steel door locks and</t>
  </si>
  <si>
    <t>900mm x 2400mm (Ref. D2)</t>
  </si>
  <si>
    <r>
      <t xml:space="preserve">750mm x 2400mm high. </t>
    </r>
    <r>
      <rPr>
        <i/>
        <sz val="14"/>
        <color indexed="8"/>
        <rFont val="Times New Roman"/>
        <family val="1"/>
      </rPr>
      <t>(See Door Schedule D3)</t>
    </r>
  </si>
  <si>
    <r>
      <t xml:space="preserve">1200mm x 2400mm high. </t>
    </r>
    <r>
      <rPr>
        <i/>
        <sz val="14"/>
        <color indexed="8"/>
        <rFont val="Times New Roman"/>
        <family val="1"/>
      </rPr>
      <t>(See Door Schedule D4)</t>
    </r>
  </si>
  <si>
    <t>MTL,  solid flush doors with  hydraulic self closer,</t>
  </si>
  <si>
    <t>Roller Shutter Door</t>
  </si>
  <si>
    <t>Steel roller shutter doors,</t>
  </si>
  <si>
    <t xml:space="preserve">Frameless glass hinged door with handles, including </t>
  </si>
  <si>
    <t>f</t>
  </si>
  <si>
    <t>3150mm x 1200mm high (See Door Schedule W1)</t>
  </si>
  <si>
    <t>1800mm x 1200mm high (See Door Schedule W2)</t>
  </si>
  <si>
    <t>1200mm x 1200mm high (See Door Schedule W3)</t>
  </si>
  <si>
    <t>600mm x 600mm high (See Door Schedule W4)</t>
  </si>
  <si>
    <t>all necesary fittings    900mm x 2400mm high (Ref: D5)</t>
  </si>
  <si>
    <t xml:space="preserve"> overall size 2500mm x 2400mm high (Ref: D6)</t>
  </si>
  <si>
    <t xml:space="preserve">depth not exceeding 900m, foundation width not exceeding </t>
  </si>
  <si>
    <t>at striplevel; maximum depth not exceeding 1200mm</t>
  </si>
  <si>
    <t>post maximum depth not exceeding 1200m.</t>
  </si>
  <si>
    <t xml:space="preserve">Isolated Column Bases (27no.), 300mm thick. And </t>
  </si>
  <si>
    <t>Columns size 200mm x 200mm &amp; 200mm x 450mm</t>
  </si>
  <si>
    <t>Excavate pit to receive bases of column (28no.); starting</t>
  </si>
  <si>
    <t>EXTERNAL WORK</t>
  </si>
  <si>
    <t xml:space="preserve">300mm x 600mm x 6mm thick white ceramic glazed tiles tiles </t>
  </si>
  <si>
    <t xml:space="preserve">Filling with river sand and compact to receive </t>
  </si>
  <si>
    <t xml:space="preserve">1500mm thick block wall </t>
  </si>
  <si>
    <t>150mm thick</t>
  </si>
  <si>
    <t xml:space="preserve">sheets with a minimum of 1-corrugation and not exceeding </t>
  </si>
  <si>
    <t>cement and sand mortar ( mix 1: 4) as described in:</t>
  </si>
  <si>
    <t>15mm thick cement and sand (1:6mix) rendering on</t>
  </si>
  <si>
    <t>300mm x 300mm columns size and provide 5000 litres  water</t>
  </si>
  <si>
    <t>tower 2000mm x 2000mm x 6000mm high, 150mm thick slab</t>
  </si>
  <si>
    <t xml:space="preserve">tank, metal guard at edge of the slab and metal ladder by side, </t>
  </si>
  <si>
    <t>emmbeded in the concrete columns and beams</t>
  </si>
  <si>
    <t xml:space="preserve">generator base and shield, overal size 2m x 1.8m x 2.6m high using </t>
  </si>
  <si>
    <t>screen block, columns and beams, the roof will b linto roof.</t>
  </si>
  <si>
    <t>Ditto to Reveal not exceeding 200mm girth</t>
  </si>
  <si>
    <t xml:space="preserve">600mm x 600mm x 8mm thick glazed vitrified ceramic floor  </t>
  </si>
  <si>
    <t xml:space="preserve">600mm x 600mm x 8mm thick glazed ceramic floor  </t>
  </si>
  <si>
    <t>Ditto soffit of slab, 12mm thick</t>
  </si>
  <si>
    <t xml:space="preserve">Allow a provisional sum 3000mm wide x 2500mm high </t>
  </si>
  <si>
    <t>swing gate t</t>
  </si>
  <si>
    <t>1200mm x 2100mm high pedestrian swing gate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</si>
</sst>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#,##0.000_);\(#,##0.000\)"/>
    <numFmt numFmtId="167" formatCode="_(* #,##0_);_(* \(#,##0\);_(* \-??_);_(@_)"/>
    <numFmt numFmtId="168" formatCode="_(* #,##0_);_(* \(#,##0\);_(* &quot;-&quot;??_);_(@_)"/>
    <numFmt numFmtId="169" formatCode="0.0"/>
    <numFmt numFmtId="170" formatCode="_(* #,##0.0_);_(* \(#,##0.0\);_(* &quot;-&quot;??_);_(@_)"/>
  </numFmts>
  <fonts count="33"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vertAlign val="superscript"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trike/>
      <sz val="14"/>
      <name val="Times New Roman"/>
      <family val="1"/>
    </font>
    <font>
      <sz val="14"/>
      <name val="Arial"/>
      <family val="2"/>
    </font>
    <font>
      <b/>
      <u val="single"/>
      <vertAlign val="superscript"/>
      <sz val="14"/>
      <name val="Times New Roman"/>
      <family val="1"/>
    </font>
    <font>
      <u val="single"/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trike/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i/>
      <sz val="14"/>
      <color indexed="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 val="single"/>
      <sz val="14"/>
      <color rgb="FFFF0000"/>
      <name val="Times New Roman"/>
      <family val="1"/>
    </font>
    <font>
      <u val="single"/>
      <sz val="14"/>
      <color rgb="FFFF0000"/>
      <name val="Times New Roman"/>
      <family val="1"/>
    </font>
    <font>
      <b/>
      <sz val="12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84">
    <xf numFmtId="0" fontId="0" fillId="0" borderId="0" xfId="0"/>
    <xf numFmtId="43" fontId="2" fillId="0" borderId="0" xfId="18" applyFont="1" applyBorder="1"/>
    <xf numFmtId="0" fontId="3" fillId="0" borderId="1" xfId="0" applyFont="1" applyBorder="1" applyAlignment="1">
      <alignment horizontal="left"/>
    </xf>
    <xf numFmtId="0" fontId="10" fillId="0" borderId="0" xfId="0" applyFont="1"/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43" fontId="3" fillId="0" borderId="1" xfId="18" applyFont="1" applyFill="1" applyBorder="1" applyAlignment="1">
      <alignment horizontal="center"/>
    </xf>
    <xf numFmtId="37" fontId="4" fillId="0" borderId="1" xfId="0" applyNumberFormat="1" applyFont="1" applyBorder="1" applyAlignment="1">
      <alignment horizontal="center"/>
    </xf>
    <xf numFmtId="43" fontId="4" fillId="0" borderId="1" xfId="18" applyFont="1" applyFill="1" applyBorder="1" applyAlignment="1">
      <alignment horizontal="center"/>
    </xf>
    <xf numFmtId="0" fontId="5" fillId="0" borderId="1" xfId="0" applyFont="1" applyBorder="1"/>
    <xf numFmtId="3" fontId="4" fillId="0" borderId="1" xfId="0" applyNumberFormat="1" applyFont="1" applyBorder="1" applyAlignment="1">
      <alignment horizontal="center"/>
    </xf>
    <xf numFmtId="37" fontId="4" fillId="0" borderId="1" xfId="18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16" fillId="0" borderId="1" xfId="0" applyFont="1" applyBorder="1" applyAlignment="1">
      <alignment horizontal="center"/>
    </xf>
    <xf numFmtId="43" fontId="15" fillId="0" borderId="1" xfId="18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37" fontId="15" fillId="0" borderId="1" xfId="18" applyNumberFormat="1" applyFont="1" applyFill="1" applyBorder="1" applyAlignment="1">
      <alignment horizontal="center"/>
    </xf>
    <xf numFmtId="0" fontId="4" fillId="0" borderId="0" xfId="0" applyFont="1"/>
    <xf numFmtId="37" fontId="4" fillId="0" borderId="1" xfId="18" applyNumberFormat="1" applyFont="1" applyFill="1" applyBorder="1" applyAlignment="1">
      <alignment horizontal="center" vertical="center"/>
    </xf>
    <xf numFmtId="0" fontId="3" fillId="0" borderId="1" xfId="21" applyFont="1" applyBorder="1" applyAlignment="1">
      <alignment horizontal="left"/>
      <protection/>
    </xf>
    <xf numFmtId="0" fontId="4" fillId="0" borderId="1" xfId="21" applyFont="1" applyBorder="1">
      <alignment/>
      <protection/>
    </xf>
    <xf numFmtId="0" fontId="3" fillId="0" borderId="1" xfId="21" applyFont="1" applyBorder="1">
      <alignment/>
      <protection/>
    </xf>
    <xf numFmtId="43" fontId="3" fillId="0" borderId="1" xfId="0" applyNumberFormat="1" applyFont="1" applyBorder="1" applyAlignment="1">
      <alignment horizontal="center"/>
    </xf>
    <xf numFmtId="43" fontId="4" fillId="0" borderId="1" xfId="0" applyNumberFormat="1" applyFont="1" applyBorder="1" applyAlignment="1">
      <alignment horizontal="center"/>
    </xf>
    <xf numFmtId="43" fontId="4" fillId="0" borderId="1" xfId="0" applyNumberFormat="1" applyFont="1" applyBorder="1"/>
    <xf numFmtId="43" fontId="3" fillId="0" borderId="1" xfId="0" applyNumberFormat="1" applyFont="1" applyBorder="1"/>
    <xf numFmtId="43" fontId="2" fillId="0" borderId="0" xfId="18" applyFont="1" applyFill="1" applyBorder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37" fontId="12" fillId="0" borderId="1" xfId="18" applyNumberFormat="1" applyFont="1" applyFill="1" applyBorder="1" applyAlignment="1">
      <alignment horizontal="center"/>
    </xf>
    <xf numFmtId="37" fontId="3" fillId="0" borderId="1" xfId="0" applyNumberFormat="1" applyFont="1" applyBorder="1" applyAlignment="1">
      <alignment horizontal="right"/>
    </xf>
    <xf numFmtId="43" fontId="2" fillId="0" borderId="0" xfId="16" applyNumberFormat="1" applyFont="1" applyFill="1" applyBorder="1" applyAlignment="1">
      <alignment horizontal="center"/>
    </xf>
    <xf numFmtId="43" fontId="3" fillId="0" borderId="1" xfId="16" applyNumberFormat="1" applyFont="1" applyFill="1" applyBorder="1" applyAlignment="1">
      <alignment horizontal="center"/>
    </xf>
    <xf numFmtId="43" fontId="4" fillId="0" borderId="1" xfId="16" applyNumberFormat="1" applyFont="1" applyFill="1" applyBorder="1" applyAlignment="1">
      <alignment horizontal="center"/>
    </xf>
    <xf numFmtId="43" fontId="9" fillId="0" borderId="1" xfId="16" applyNumberFormat="1" applyFont="1" applyFill="1" applyBorder="1" applyAlignment="1">
      <alignment horizontal="center"/>
    </xf>
    <xf numFmtId="43" fontId="4" fillId="0" borderId="1" xfId="16" applyNumberFormat="1" applyFont="1" applyFill="1" applyBorder="1" applyAlignment="1">
      <alignment horizontal="center" vertical="center"/>
    </xf>
    <xf numFmtId="43" fontId="12" fillId="0" borderId="1" xfId="16" applyNumberFormat="1" applyFont="1" applyFill="1" applyBorder="1" applyAlignment="1">
      <alignment horizontal="center"/>
    </xf>
    <xf numFmtId="43" fontId="15" fillId="0" borderId="1" xfId="16" applyNumberFormat="1" applyFont="1" applyFill="1" applyBorder="1" applyAlignment="1">
      <alignment horizontal="center"/>
    </xf>
    <xf numFmtId="43" fontId="3" fillId="0" borderId="1" xfId="16" applyNumberFormat="1" applyFont="1" applyBorder="1" applyAlignment="1">
      <alignment horizontal="center"/>
    </xf>
    <xf numFmtId="43" fontId="4" fillId="0" borderId="1" xfId="16" applyNumberFormat="1" applyFont="1" applyBorder="1" applyAlignment="1">
      <alignment horizontal="center"/>
    </xf>
    <xf numFmtId="43" fontId="15" fillId="0" borderId="1" xfId="16" applyNumberFormat="1" applyFont="1" applyFill="1" applyBorder="1" applyAlignment="1">
      <alignment horizontal="left" vertical="top"/>
    </xf>
    <xf numFmtId="43" fontId="18" fillId="0" borderId="1" xfId="16" applyNumberFormat="1" applyFont="1" applyFill="1" applyBorder="1" applyAlignment="1">
      <alignment horizontal="center"/>
    </xf>
    <xf numFmtId="9" fontId="4" fillId="0" borderId="1" xfId="16" applyNumberFormat="1" applyFont="1" applyFill="1" applyBorder="1" applyAlignment="1">
      <alignment horizontal="center"/>
    </xf>
    <xf numFmtId="43" fontId="4" fillId="0" borderId="1" xfId="18" applyFont="1" applyFill="1" applyBorder="1" applyAlignment="1" applyProtection="1">
      <alignment horizontal="center"/>
      <protection/>
    </xf>
    <xf numFmtId="37" fontId="4" fillId="0" borderId="0" xfId="0" applyNumberFormat="1" applyFont="1" applyAlignment="1">
      <alignment horizontal="center"/>
    </xf>
    <xf numFmtId="166" fontId="3" fillId="0" borderId="1" xfId="0" applyNumberFormat="1" applyFont="1" applyBorder="1" applyAlignment="1">
      <alignment horizontal="right"/>
    </xf>
    <xf numFmtId="43" fontId="22" fillId="0" borderId="0" xfId="16" applyNumberFormat="1" applyFont="1" applyFill="1" applyBorder="1" applyAlignment="1">
      <alignment horizontal="center"/>
    </xf>
    <xf numFmtId="43" fontId="22" fillId="0" borderId="0" xfId="18" applyFont="1" applyFill="1" applyBorder="1"/>
    <xf numFmtId="0" fontId="7" fillId="0" borderId="1" xfId="0" applyFont="1" applyBorder="1" applyAlignment="1">
      <alignment horizontal="center"/>
    </xf>
    <xf numFmtId="37" fontId="21" fillId="0" borderId="0" xfId="0" applyNumberFormat="1" applyFont="1" applyAlignment="1">
      <alignment horizontal="center"/>
    </xf>
    <xf numFmtId="0" fontId="21" fillId="0" borderId="0" xfId="0" applyFont="1"/>
    <xf numFmtId="1" fontId="4" fillId="0" borderId="1" xfId="18" applyNumberFormat="1" applyFont="1" applyFill="1" applyBorder="1" applyAlignment="1">
      <alignment horizontal="center"/>
    </xf>
    <xf numFmtId="43" fontId="4" fillId="0" borderId="1" xfId="24" applyNumberFormat="1" applyFont="1" applyFill="1" applyBorder="1" applyAlignment="1">
      <alignment horizontal="center"/>
    </xf>
    <xf numFmtId="0" fontId="5" fillId="0" borderId="1" xfId="21" applyFont="1" applyBorder="1">
      <alignment/>
      <protection/>
    </xf>
    <xf numFmtId="39" fontId="4" fillId="0" borderId="1" xfId="18" applyNumberFormat="1" applyFont="1" applyFill="1" applyBorder="1" applyAlignment="1">
      <alignment horizontal="center" vertical="center"/>
    </xf>
    <xf numFmtId="0" fontId="3" fillId="0" borderId="1" xfId="21" applyFont="1" applyBorder="1" applyAlignment="1">
      <alignment horizontal="right"/>
      <protection/>
    </xf>
    <xf numFmtId="43" fontId="4" fillId="0" borderId="1" xfId="18" applyFont="1" applyBorder="1" applyAlignment="1">
      <alignment horizontal="center"/>
    </xf>
    <xf numFmtId="43" fontId="3" fillId="0" borderId="1" xfId="18" applyFont="1" applyBorder="1" applyAlignment="1">
      <alignment horizontal="center"/>
    </xf>
    <xf numFmtId="43" fontId="12" fillId="0" borderId="1" xfId="18" applyFont="1" applyBorder="1" applyAlignment="1">
      <alignment horizontal="center"/>
    </xf>
    <xf numFmtId="43" fontId="15" fillId="0" borderId="1" xfId="18" applyFont="1" applyBorder="1" applyAlignment="1">
      <alignment horizontal="center"/>
    </xf>
    <xf numFmtId="43" fontId="16" fillId="0" borderId="1" xfId="18" applyFont="1" applyBorder="1" applyAlignment="1">
      <alignment horizontal="center"/>
    </xf>
    <xf numFmtId="43" fontId="4" fillId="0" borderId="1" xfId="18" applyFont="1" applyBorder="1"/>
    <xf numFmtId="43" fontId="4" fillId="0" borderId="1" xfId="18" applyFont="1" applyFill="1" applyBorder="1"/>
    <xf numFmtId="43" fontId="13" fillId="0" borderId="1" xfId="18" applyFont="1" applyBorder="1"/>
    <xf numFmtId="43" fontId="4" fillId="0" borderId="1" xfId="18" applyFont="1" applyFill="1" applyBorder="1" applyAlignment="1" applyProtection="1">
      <alignment/>
      <protection/>
    </xf>
    <xf numFmtId="43" fontId="3" fillId="0" borderId="1" xfId="18" applyFont="1" applyFill="1" applyBorder="1" applyAlignment="1" applyProtection="1">
      <alignment/>
      <protection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43" fontId="4" fillId="0" borderId="0" xfId="16" applyNumberFormat="1" applyFont="1" applyFill="1" applyBorder="1" applyAlignment="1">
      <alignment horizontal="center"/>
    </xf>
    <xf numFmtId="43" fontId="4" fillId="0" borderId="0" xfId="18" applyFont="1" applyFill="1" applyBorder="1"/>
    <xf numFmtId="43" fontId="4" fillId="0" borderId="0" xfId="18" applyFont="1" applyBorder="1"/>
    <xf numFmtId="0" fontId="4" fillId="0" borderId="0" xfId="0" applyFont="1" applyAlignment="1">
      <alignment vertical="center"/>
    </xf>
    <xf numFmtId="0" fontId="4" fillId="0" borderId="0" xfId="21" applyFont="1" applyAlignment="1">
      <alignment horizontal="center"/>
      <protection/>
    </xf>
    <xf numFmtId="0" fontId="4" fillId="0" borderId="0" xfId="21" applyFont="1">
      <alignment/>
      <protection/>
    </xf>
    <xf numFmtId="0" fontId="3" fillId="0" borderId="1" xfId="21" applyFont="1" applyBorder="1" applyAlignment="1">
      <alignment horizontal="center"/>
      <protection/>
    </xf>
    <xf numFmtId="37" fontId="3" fillId="0" borderId="1" xfId="21" applyNumberFormat="1" applyFont="1" applyBorder="1" applyAlignment="1">
      <alignment horizontal="center"/>
      <protection/>
    </xf>
    <xf numFmtId="43" fontId="3" fillId="0" borderId="1" xfId="24" applyNumberFormat="1" applyFont="1" applyFill="1" applyBorder="1" applyAlignment="1">
      <alignment horizontal="center"/>
    </xf>
    <xf numFmtId="0" fontId="4" fillId="0" borderId="1" xfId="21" applyFont="1" applyBorder="1" applyAlignment="1">
      <alignment horizontal="left"/>
      <protection/>
    </xf>
    <xf numFmtId="37" fontId="4" fillId="0" borderId="1" xfId="21" applyNumberFormat="1" applyFont="1" applyBorder="1" applyAlignment="1">
      <alignment horizontal="center"/>
      <protection/>
    </xf>
    <xf numFmtId="0" fontId="4" fillId="0" borderId="1" xfId="21" applyFont="1" applyBorder="1" applyAlignment="1">
      <alignment horizontal="center"/>
      <protection/>
    </xf>
    <xf numFmtId="3" fontId="4" fillId="0" borderId="1" xfId="21" applyNumberFormat="1" applyFont="1" applyBorder="1" applyAlignment="1">
      <alignment horizontal="center"/>
      <protection/>
    </xf>
    <xf numFmtId="0" fontId="5" fillId="0" borderId="1" xfId="21" applyFont="1" applyBorder="1" applyAlignment="1">
      <alignment horizontal="left"/>
      <protection/>
    </xf>
    <xf numFmtId="0" fontId="7" fillId="0" borderId="1" xfId="21" applyFont="1" applyBorder="1" applyAlignment="1">
      <alignment horizontal="center"/>
      <protection/>
    </xf>
    <xf numFmtId="0" fontId="8" fillId="0" borderId="1" xfId="21" applyFont="1" applyBorder="1" applyAlignment="1">
      <alignment horizontal="center"/>
      <protection/>
    </xf>
    <xf numFmtId="43" fontId="9" fillId="0" borderId="1" xfId="24" applyNumberFormat="1" applyFont="1" applyFill="1" applyBorder="1" applyAlignment="1">
      <alignment horizontal="center"/>
    </xf>
    <xf numFmtId="0" fontId="5" fillId="0" borderId="1" xfId="21" applyFont="1" applyBorder="1" applyAlignment="1">
      <alignment horizontal="center"/>
      <protection/>
    </xf>
    <xf numFmtId="9" fontId="4" fillId="0" borderId="1" xfId="24" applyNumberFormat="1" applyFont="1" applyFill="1" applyBorder="1" applyAlignment="1">
      <alignment horizontal="center"/>
    </xf>
    <xf numFmtId="3" fontId="3" fillId="0" borderId="1" xfId="21" applyNumberFormat="1" applyFont="1" applyBorder="1" applyAlignment="1">
      <alignment horizontal="right"/>
      <protection/>
    </xf>
    <xf numFmtId="0" fontId="12" fillId="0" borderId="1" xfId="21" applyFont="1" applyBorder="1" applyAlignment="1">
      <alignment vertical="top" wrapText="1"/>
      <protection/>
    </xf>
    <xf numFmtId="3" fontId="5" fillId="0" borderId="1" xfId="21" applyNumberFormat="1" applyFont="1" applyBorder="1">
      <alignment/>
      <protection/>
    </xf>
    <xf numFmtId="0" fontId="12" fillId="0" borderId="1" xfId="21" applyFont="1" applyBorder="1">
      <alignment/>
      <protection/>
    </xf>
    <xf numFmtId="167" fontId="4" fillId="0" borderId="1" xfId="18" applyNumberFormat="1" applyFont="1" applyFill="1" applyBorder="1" applyAlignment="1" applyProtection="1">
      <alignment horizontal="right"/>
      <protection/>
    </xf>
    <xf numFmtId="168" fontId="4" fillId="0" borderId="1" xfId="18" applyNumberFormat="1" applyFont="1" applyFill="1" applyBorder="1" applyAlignment="1" applyProtection="1">
      <alignment/>
      <protection/>
    </xf>
    <xf numFmtId="3" fontId="4" fillId="0" borderId="1" xfId="21" applyNumberFormat="1" applyFont="1" applyBorder="1">
      <alignment/>
      <protection/>
    </xf>
    <xf numFmtId="0" fontId="4" fillId="0" borderId="1" xfId="21" applyFont="1" applyBorder="1" applyAlignment="1">
      <alignment wrapText="1"/>
      <protection/>
    </xf>
    <xf numFmtId="0" fontId="4" fillId="0" borderId="1" xfId="21" applyFont="1" applyBorder="1" applyAlignment="1">
      <alignment horizontal="right"/>
      <protection/>
    </xf>
    <xf numFmtId="4" fontId="4" fillId="0" borderId="1" xfId="21" applyNumberFormat="1" applyFont="1" applyBorder="1">
      <alignment/>
      <protection/>
    </xf>
    <xf numFmtId="3" fontId="4" fillId="0" borderId="1" xfId="21" applyNumberFormat="1" applyFont="1" applyBorder="1" applyAlignment="1">
      <alignment vertical="top"/>
      <protection/>
    </xf>
    <xf numFmtId="43" fontId="4" fillId="0" borderId="1" xfId="24" applyNumberFormat="1" applyFont="1" applyFill="1" applyBorder="1" applyAlignment="1">
      <alignment horizontal="center" vertical="center"/>
    </xf>
    <xf numFmtId="3" fontId="4" fillId="0" borderId="1" xfId="21" applyNumberFormat="1" applyFont="1" applyBorder="1" applyAlignment="1">
      <alignment vertical="center" wrapText="1"/>
      <protection/>
    </xf>
    <xf numFmtId="0" fontId="12" fillId="0" borderId="1" xfId="21" applyFont="1" applyBorder="1" applyAlignment="1">
      <alignment horizontal="left"/>
      <protection/>
    </xf>
    <xf numFmtId="3" fontId="3" fillId="0" borderId="1" xfId="21" applyNumberFormat="1" applyFont="1" applyBorder="1">
      <alignment/>
      <protection/>
    </xf>
    <xf numFmtId="4" fontId="4" fillId="0" borderId="1" xfId="18" applyNumberFormat="1" applyFont="1" applyFill="1" applyBorder="1" applyAlignment="1" applyProtection="1">
      <alignment/>
      <protection/>
    </xf>
    <xf numFmtId="2" fontId="4" fillId="0" borderId="1" xfId="21" applyNumberFormat="1" applyFont="1" applyBorder="1" applyAlignment="1">
      <alignment horizontal="center"/>
      <protection/>
    </xf>
    <xf numFmtId="0" fontId="4" fillId="0" borderId="1" xfId="21" applyFont="1" applyBorder="1" applyAlignment="1">
      <alignment horizontal="center" wrapText="1"/>
      <protection/>
    </xf>
    <xf numFmtId="169" fontId="4" fillId="0" borderId="1" xfId="21" applyNumberFormat="1" applyFont="1" applyBorder="1" applyAlignment="1">
      <alignment horizontal="center"/>
      <protection/>
    </xf>
    <xf numFmtId="3" fontId="5" fillId="0" borderId="1" xfId="21" applyNumberFormat="1" applyFont="1" applyBorder="1" applyAlignment="1">
      <alignment horizontal="right"/>
      <protection/>
    </xf>
    <xf numFmtId="0" fontId="4" fillId="0" borderId="1" xfId="21" applyFont="1" applyBorder="1" applyAlignment="1">
      <alignment vertical="center" wrapText="1"/>
      <protection/>
    </xf>
    <xf numFmtId="43" fontId="4" fillId="0" borderId="1" xfId="18" applyFont="1" applyFill="1" applyBorder="1" applyAlignment="1">
      <alignment horizontal="center" wrapText="1"/>
    </xf>
    <xf numFmtId="169" fontId="15" fillId="0" borderId="1" xfId="21" applyNumberFormat="1" applyFont="1" applyBorder="1" applyAlignment="1">
      <alignment horizontal="center"/>
      <protection/>
    </xf>
    <xf numFmtId="0" fontId="15" fillId="0" borderId="1" xfId="21" applyFont="1" applyBorder="1">
      <alignment/>
      <protection/>
    </xf>
    <xf numFmtId="169" fontId="15" fillId="0" borderId="1" xfId="21" applyNumberFormat="1" applyFont="1" applyBorder="1">
      <alignment/>
      <protection/>
    </xf>
    <xf numFmtId="0" fontId="15" fillId="0" borderId="1" xfId="21" applyFont="1" applyBorder="1" applyAlignment="1">
      <alignment horizontal="right"/>
      <protection/>
    </xf>
    <xf numFmtId="43" fontId="15" fillId="0" borderId="1" xfId="21" applyNumberFormat="1" applyFont="1" applyBorder="1">
      <alignment/>
      <protection/>
    </xf>
    <xf numFmtId="3" fontId="4" fillId="0" borderId="1" xfId="21" applyNumberFormat="1" applyFont="1" applyBorder="1" applyAlignment="1">
      <alignment horizontal="left"/>
      <protection/>
    </xf>
    <xf numFmtId="0" fontId="15" fillId="0" borderId="1" xfId="21" applyFont="1" applyBorder="1" applyAlignment="1">
      <alignment horizontal="left"/>
      <protection/>
    </xf>
    <xf numFmtId="0" fontId="3" fillId="0" borderId="1" xfId="21" applyFont="1" applyBorder="1" applyAlignment="1">
      <alignment horizontal="right" indent="1"/>
      <protection/>
    </xf>
    <xf numFmtId="43" fontId="4" fillId="0" borderId="1" xfId="21" applyNumberFormat="1" applyFont="1" applyBorder="1" applyAlignment="1">
      <alignment horizontal="center"/>
      <protection/>
    </xf>
    <xf numFmtId="43" fontId="3" fillId="0" borderId="1" xfId="21" applyNumberFormat="1" applyFont="1" applyBorder="1">
      <alignment/>
      <protection/>
    </xf>
    <xf numFmtId="0" fontId="5" fillId="0" borderId="1" xfId="21" applyFont="1" applyBorder="1" applyAlignment="1">
      <alignment horizontal="right"/>
      <protection/>
    </xf>
    <xf numFmtId="0" fontId="12" fillId="0" borderId="1" xfId="21" applyFont="1" applyBorder="1" applyAlignment="1">
      <alignment horizontal="right"/>
      <protection/>
    </xf>
    <xf numFmtId="43" fontId="4" fillId="0" borderId="1" xfId="21" applyNumberFormat="1" applyFont="1" applyBorder="1">
      <alignment/>
      <protection/>
    </xf>
    <xf numFmtId="37" fontId="3" fillId="0" borderId="1" xfId="21" applyNumberFormat="1" applyFont="1" applyBorder="1" applyAlignment="1">
      <alignment horizontal="right"/>
      <protection/>
    </xf>
    <xf numFmtId="37" fontId="4" fillId="0" borderId="0" xfId="21" applyNumberFormat="1" applyFont="1" applyAlignment="1">
      <alignment horizontal="center"/>
      <protection/>
    </xf>
    <xf numFmtId="43" fontId="4" fillId="0" borderId="0" xfId="24" applyNumberFormat="1" applyFont="1" applyFill="1" applyBorder="1" applyAlignment="1">
      <alignment horizontal="center"/>
    </xf>
    <xf numFmtId="0" fontId="0" fillId="0" borderId="0" xfId="21">
      <alignment/>
      <protection/>
    </xf>
    <xf numFmtId="0" fontId="0" fillId="0" borderId="0" xfId="21" applyAlignment="1">
      <alignment horizontal="center"/>
      <protection/>
    </xf>
    <xf numFmtId="0" fontId="2" fillId="0" borderId="0" xfId="21" applyFont="1" applyAlignment="1">
      <alignment horizontal="center"/>
      <protection/>
    </xf>
    <xf numFmtId="43" fontId="2" fillId="0" borderId="0" xfId="24" applyNumberFormat="1" applyFont="1" applyFill="1" applyBorder="1" applyAlignment="1">
      <alignment horizontal="center"/>
    </xf>
    <xf numFmtId="0" fontId="21" fillId="0" borderId="0" xfId="21" applyFont="1" applyAlignment="1">
      <alignment horizontal="center"/>
      <protection/>
    </xf>
    <xf numFmtId="0" fontId="22" fillId="0" borderId="0" xfId="21" applyFont="1" applyAlignment="1">
      <alignment horizontal="center"/>
      <protection/>
    </xf>
    <xf numFmtId="37" fontId="21" fillId="0" borderId="0" xfId="21" applyNumberFormat="1" applyFont="1" applyAlignment="1">
      <alignment horizontal="center"/>
      <protection/>
    </xf>
    <xf numFmtId="0" fontId="21" fillId="0" borderId="0" xfId="21" applyFont="1">
      <alignment/>
      <protection/>
    </xf>
    <xf numFmtId="0" fontId="15" fillId="0" borderId="0" xfId="21" applyFont="1">
      <alignment/>
      <protection/>
    </xf>
    <xf numFmtId="0" fontId="17" fillId="0" borderId="0" xfId="21" applyFont="1">
      <alignment/>
      <protection/>
    </xf>
    <xf numFmtId="0" fontId="25" fillId="0" borderId="1" xfId="21" applyFont="1" applyBorder="1" applyAlignment="1">
      <alignment horizontal="center"/>
      <protection/>
    </xf>
    <xf numFmtId="0" fontId="4" fillId="0" borderId="1" xfId="21" applyFont="1" applyBorder="1" quotePrefix="1">
      <alignment/>
      <protection/>
    </xf>
    <xf numFmtId="0" fontId="12" fillId="0" borderId="1" xfId="21" applyFont="1" applyBorder="1" applyAlignment="1">
      <alignment horizontal="center"/>
      <protection/>
    </xf>
    <xf numFmtId="43" fontId="12" fillId="0" borderId="1" xfId="24" applyNumberFormat="1" applyFont="1" applyFill="1" applyBorder="1" applyAlignment="1">
      <alignment horizontal="center"/>
    </xf>
    <xf numFmtId="0" fontId="26" fillId="0" borderId="1" xfId="21" applyFont="1" applyBorder="1">
      <alignment/>
      <protection/>
    </xf>
    <xf numFmtId="37" fontId="4" fillId="0" borderId="1" xfId="21" applyNumberFormat="1" applyFont="1" applyBorder="1" applyAlignment="1">
      <alignment horizontal="center" vertical="center"/>
      <protection/>
    </xf>
    <xf numFmtId="0" fontId="27" fillId="0" borderId="1" xfId="21" applyFont="1" applyBorder="1" applyAlignment="1">
      <alignment horizontal="center"/>
      <protection/>
    </xf>
    <xf numFmtId="37" fontId="27" fillId="0" borderId="1" xfId="21" applyNumberFormat="1" applyFont="1" applyBorder="1" applyAlignment="1">
      <alignment horizontal="center"/>
      <protection/>
    </xf>
    <xf numFmtId="43" fontId="27" fillId="0" borderId="1" xfId="18" applyFont="1" applyFill="1" applyBorder="1" applyAlignment="1">
      <alignment horizontal="center"/>
    </xf>
    <xf numFmtId="0" fontId="16" fillId="0" borderId="1" xfId="21" applyFont="1" applyBorder="1" applyAlignment="1">
      <alignment horizontal="center"/>
      <protection/>
    </xf>
    <xf numFmtId="37" fontId="15" fillId="0" borderId="1" xfId="21" applyNumberFormat="1" applyFont="1" applyBorder="1" applyAlignment="1">
      <alignment horizontal="center"/>
      <protection/>
    </xf>
    <xf numFmtId="43" fontId="15" fillId="0" borderId="1" xfId="24" applyNumberFormat="1" applyFont="1" applyFill="1" applyBorder="1" applyAlignment="1">
      <alignment horizontal="center"/>
    </xf>
    <xf numFmtId="0" fontId="15" fillId="0" borderId="1" xfId="21" applyFont="1" applyBorder="1" applyAlignment="1">
      <alignment horizontal="center"/>
      <protection/>
    </xf>
    <xf numFmtId="0" fontId="17" fillId="0" borderId="1" xfId="21" applyFont="1" applyBorder="1">
      <alignment/>
      <protection/>
    </xf>
    <xf numFmtId="0" fontId="17" fillId="0" borderId="1" xfId="21" applyFont="1" applyBorder="1" applyAlignment="1">
      <alignment horizontal="left"/>
      <protection/>
    </xf>
    <xf numFmtId="0" fontId="17" fillId="0" borderId="1" xfId="21" applyFont="1" applyBorder="1" applyAlignment="1">
      <alignment horizontal="right"/>
      <protection/>
    </xf>
    <xf numFmtId="0" fontId="19" fillId="0" borderId="1" xfId="21" applyFont="1" applyBorder="1" applyAlignment="1">
      <alignment horizontal="right"/>
      <protection/>
    </xf>
    <xf numFmtId="0" fontId="10" fillId="0" borderId="0" xfId="21" applyFont="1">
      <alignment/>
      <protection/>
    </xf>
    <xf numFmtId="43" fontId="2" fillId="0" borderId="1" xfId="18" applyFont="1" applyBorder="1"/>
    <xf numFmtId="0" fontId="13" fillId="0" borderId="1" xfId="21" applyFont="1" applyBorder="1">
      <alignment/>
      <protection/>
    </xf>
    <xf numFmtId="0" fontId="0" fillId="0" borderId="1" xfId="21" applyBorder="1">
      <alignment/>
      <protection/>
    </xf>
    <xf numFmtId="0" fontId="4" fillId="0" borderId="0" xfId="21" applyFont="1" applyAlignment="1">
      <alignment horizontal="left"/>
      <protection/>
    </xf>
    <xf numFmtId="3" fontId="3" fillId="0" borderId="1" xfId="21" applyNumberFormat="1" applyFont="1" applyBorder="1" applyAlignment="1">
      <alignment horizontal="center"/>
      <protection/>
    </xf>
    <xf numFmtId="3" fontId="4" fillId="0" borderId="1" xfId="21" applyNumberFormat="1" applyFont="1" applyBorder="1" applyAlignment="1">
      <alignment horizontal="right"/>
      <protection/>
    </xf>
    <xf numFmtId="0" fontId="3" fillId="0" borderId="1" xfId="21" applyFont="1" applyBorder="1" applyAlignment="1">
      <alignment wrapText="1"/>
      <protection/>
    </xf>
    <xf numFmtId="43" fontId="3" fillId="0" borderId="1" xfId="21" applyNumberFormat="1" applyFont="1" applyBorder="1" applyAlignment="1">
      <alignment horizontal="center"/>
      <protection/>
    </xf>
    <xf numFmtId="3" fontId="4" fillId="0" borderId="1" xfId="21" applyNumberFormat="1" applyFont="1" applyBorder="1" applyAlignment="1">
      <alignment vertical="top" wrapText="1"/>
      <protection/>
    </xf>
    <xf numFmtId="166" fontId="3" fillId="0" borderId="1" xfId="21" applyNumberFormat="1" applyFont="1" applyBorder="1" applyAlignment="1">
      <alignment horizontal="right"/>
      <protection/>
    </xf>
    <xf numFmtId="43" fontId="27" fillId="0" borderId="1" xfId="24" applyNumberFormat="1" applyFont="1" applyFill="1" applyBorder="1" applyAlignment="1">
      <alignment horizontal="center"/>
    </xf>
    <xf numFmtId="0" fontId="14" fillId="0" borderId="1" xfId="21" applyFont="1" applyBorder="1" applyAlignment="1">
      <alignment horizontal="left"/>
      <protection/>
    </xf>
    <xf numFmtId="43" fontId="2" fillId="0" borderId="1" xfId="24" applyNumberFormat="1" applyFont="1" applyFill="1" applyBorder="1" applyAlignment="1">
      <alignment horizontal="center"/>
    </xf>
    <xf numFmtId="43" fontId="4" fillId="0" borderId="1" xfId="20" applyFont="1" applyFill="1" applyBorder="1" applyAlignment="1">
      <alignment horizontal="center"/>
    </xf>
    <xf numFmtId="39" fontId="4" fillId="0" borderId="1" xfId="20" applyNumberFormat="1" applyFont="1" applyFill="1" applyBorder="1" applyAlignment="1">
      <alignment horizontal="center"/>
    </xf>
    <xf numFmtId="37" fontId="3" fillId="0" borderId="1" xfId="0" applyNumberFormat="1" applyFont="1" applyBorder="1" applyAlignment="1">
      <alignment horizontal="center"/>
    </xf>
    <xf numFmtId="0" fontId="0" fillId="2" borderId="0" xfId="21" applyFill="1">
      <alignment/>
      <protection/>
    </xf>
    <xf numFmtId="0" fontId="10" fillId="2" borderId="0" xfId="21" applyFont="1" applyFill="1">
      <alignment/>
      <protection/>
    </xf>
    <xf numFmtId="0" fontId="0" fillId="3" borderId="0" xfId="21" applyFill="1">
      <alignment/>
      <protection/>
    </xf>
    <xf numFmtId="0" fontId="0" fillId="3" borderId="0" xfId="0" applyFill="1"/>
    <xf numFmtId="43" fontId="0" fillId="3" borderId="0" xfId="0" applyNumberFormat="1" applyFill="1"/>
    <xf numFmtId="0" fontId="10" fillId="3" borderId="0" xfId="21" applyFont="1" applyFill="1">
      <alignment/>
      <protection/>
    </xf>
    <xf numFmtId="43" fontId="3" fillId="0" borderId="2" xfId="18" applyFont="1" applyFill="1" applyBorder="1" applyAlignment="1">
      <alignment horizontal="center"/>
    </xf>
    <xf numFmtId="43" fontId="4" fillId="0" borderId="2" xfId="18" applyFont="1" applyFill="1" applyBorder="1" applyAlignment="1">
      <alignment horizontal="center"/>
    </xf>
    <xf numFmtId="43" fontId="4" fillId="0" borderId="2" xfId="18" applyFont="1" applyFill="1" applyBorder="1"/>
    <xf numFmtId="43" fontId="4" fillId="0" borderId="2" xfId="24" applyNumberFormat="1" applyFont="1" applyFill="1" applyBorder="1" applyAlignment="1">
      <alignment horizontal="center"/>
    </xf>
    <xf numFmtId="43" fontId="4" fillId="0" borderId="2" xfId="16" applyNumberFormat="1" applyFont="1" applyFill="1" applyBorder="1" applyAlignment="1">
      <alignment horizontal="center"/>
    </xf>
    <xf numFmtId="43" fontId="4" fillId="0" borderId="2" xfId="18" applyFont="1" applyFill="1" applyBorder="1" applyAlignment="1" applyProtection="1">
      <alignment/>
      <protection/>
    </xf>
    <xf numFmtId="43" fontId="3" fillId="0" borderId="2" xfId="18" applyFont="1" applyFill="1" applyBorder="1" applyAlignment="1" applyProtection="1">
      <alignment/>
      <protection/>
    </xf>
    <xf numFmtId="170" fontId="4" fillId="2" borderId="0" xfId="18" applyNumberFormat="1" applyFont="1" applyFill="1" applyAlignment="1">
      <alignment horizontal="center"/>
    </xf>
    <xf numFmtId="170" fontId="4" fillId="2" borderId="1" xfId="18" applyNumberFormat="1" applyFont="1" applyFill="1" applyBorder="1" applyAlignment="1">
      <alignment horizontal="center"/>
    </xf>
    <xf numFmtId="170" fontId="23" fillId="2" borderId="1" xfId="18" applyNumberFormat="1" applyFont="1" applyFill="1" applyBorder="1" applyAlignment="1">
      <alignment horizontal="center"/>
    </xf>
    <xf numFmtId="170" fontId="24" fillId="2" borderId="1" xfId="18" applyNumberFormat="1" applyFont="1" applyFill="1" applyBorder="1" applyAlignment="1">
      <alignment horizontal="center"/>
    </xf>
    <xf numFmtId="0" fontId="28" fillId="2" borderId="0" xfId="21" applyFont="1" applyFill="1" applyAlignment="1">
      <alignment wrapText="1"/>
      <protection/>
    </xf>
    <xf numFmtId="0" fontId="24" fillId="2" borderId="0" xfId="21" applyFont="1" applyFill="1" applyAlignment="1">
      <alignment wrapText="1"/>
      <protection/>
    </xf>
    <xf numFmtId="43" fontId="23" fillId="2" borderId="3" xfId="18" applyFont="1" applyFill="1" applyBorder="1" applyAlignment="1">
      <alignment horizontal="center" wrapText="1"/>
    </xf>
    <xf numFmtId="43" fontId="23" fillId="2" borderId="0" xfId="18" applyFont="1" applyFill="1" applyBorder="1" applyAlignment="1">
      <alignment wrapText="1"/>
    </xf>
    <xf numFmtId="0" fontId="23" fillId="2" borderId="0" xfId="0" applyFont="1" applyFill="1" applyAlignment="1">
      <alignment horizontal="center" wrapText="1"/>
    </xf>
    <xf numFmtId="0" fontId="23" fillId="2" borderId="0" xfId="0" applyFont="1" applyFill="1" applyAlignment="1">
      <alignment horizontal="center" vertical="center" wrapText="1"/>
    </xf>
    <xf numFmtId="43" fontId="24" fillId="2" borderId="0" xfId="18" applyFont="1" applyFill="1" applyBorder="1" applyAlignment="1">
      <alignment horizontal="center" wrapText="1"/>
    </xf>
    <xf numFmtId="43" fontId="23" fillId="2" borderId="0" xfId="18" applyFont="1" applyFill="1" applyBorder="1" applyAlignment="1">
      <alignment horizontal="center" wrapText="1"/>
    </xf>
    <xf numFmtId="43" fontId="29" fillId="2" borderId="0" xfId="0" applyNumberFormat="1" applyFont="1" applyFill="1" applyAlignment="1">
      <alignment wrapText="1"/>
    </xf>
    <xf numFmtId="43" fontId="30" fillId="2" borderId="0" xfId="0" applyNumberFormat="1" applyFont="1" applyFill="1" applyAlignment="1">
      <alignment wrapText="1"/>
    </xf>
    <xf numFmtId="43" fontId="31" fillId="2" borderId="0" xfId="18" applyFont="1" applyFill="1" applyBorder="1" applyAlignment="1">
      <alignment horizontal="center" wrapText="1"/>
    </xf>
    <xf numFmtId="43" fontId="23" fillId="2" borderId="0" xfId="24" applyNumberFormat="1" applyFont="1" applyFill="1" applyBorder="1" applyAlignment="1">
      <alignment horizontal="center" wrapText="1"/>
    </xf>
    <xf numFmtId="43" fontId="23" fillId="2" borderId="0" xfId="18" applyFont="1" applyFill="1" applyBorder="1" applyAlignment="1" applyProtection="1">
      <alignment wrapText="1"/>
      <protection/>
    </xf>
    <xf numFmtId="43" fontId="24" fillId="2" borderId="0" xfId="18" applyFont="1" applyFill="1" applyBorder="1" applyAlignment="1" applyProtection="1">
      <alignment wrapText="1"/>
      <protection/>
    </xf>
    <xf numFmtId="43" fontId="24" fillId="2" borderId="0" xfId="0" applyNumberFormat="1" applyFont="1" applyFill="1" applyAlignment="1">
      <alignment horizontal="center" wrapText="1"/>
    </xf>
    <xf numFmtId="43" fontId="23" fillId="2" borderId="0" xfId="0" applyNumberFormat="1" applyFont="1" applyFill="1" applyAlignment="1">
      <alignment wrapText="1"/>
    </xf>
    <xf numFmtId="43" fontId="24" fillId="2" borderId="0" xfId="0" applyNumberFormat="1" applyFont="1" applyFill="1" applyAlignment="1">
      <alignment wrapText="1"/>
    </xf>
    <xf numFmtId="0" fontId="24" fillId="0" borderId="0" xfId="0" applyFont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4" borderId="0" xfId="0" applyFont="1" applyFill="1" applyAlignment="1">
      <alignment horizontal="center" vertical="center" wrapText="1"/>
    </xf>
    <xf numFmtId="0" fontId="32" fillId="2" borderId="0" xfId="21" applyFont="1" applyFill="1">
      <alignment/>
      <protection/>
    </xf>
    <xf numFmtId="0" fontId="32" fillId="2" borderId="0" xfId="21" applyFont="1" applyFill="1" applyAlignment="1">
      <alignment wrapText="1"/>
      <protection/>
    </xf>
    <xf numFmtId="0" fontId="24" fillId="2" borderId="0" xfId="0" applyFont="1" applyFill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43" fontId="23" fillId="0" borderId="0" xfId="18" applyFont="1" applyFill="1" applyBorder="1" applyAlignment="1">
      <alignment wrapText="1"/>
    </xf>
    <xf numFmtId="43" fontId="2" fillId="5" borderId="0" xfId="24" applyNumberFormat="1" applyFont="1" applyFill="1" applyBorder="1" applyAlignment="1">
      <alignment horizontal="center"/>
    </xf>
    <xf numFmtId="168" fontId="4" fillId="0" borderId="1" xfId="18" applyNumberFormat="1" applyFont="1" applyFill="1" applyBorder="1" applyAlignment="1" applyProtection="1">
      <alignment horizontal="center"/>
      <protection/>
    </xf>
    <xf numFmtId="168" fontId="4" fillId="0" borderId="1" xfId="18" applyNumberFormat="1" applyFont="1" applyFill="1" applyBorder="1" applyAlignment="1" applyProtection="1">
      <alignment horizontal="center" vertical="center"/>
      <protection/>
    </xf>
    <xf numFmtId="0" fontId="15" fillId="0" borderId="0" xfId="0" applyFont="1"/>
    <xf numFmtId="0" fontId="17" fillId="0" borderId="0" xfId="0" applyFont="1"/>
    <xf numFmtId="43" fontId="17" fillId="0" borderId="0" xfId="0" applyNumberFormat="1" applyFont="1"/>
    <xf numFmtId="3" fontId="5" fillId="0" borderId="1" xfId="0" applyNumberFormat="1" applyFont="1" applyBorder="1"/>
    <xf numFmtId="3" fontId="4" fillId="0" borderId="1" xfId="0" applyNumberFormat="1" applyFont="1" applyBorder="1" applyAlignment="1">
      <alignment vertical="top"/>
    </xf>
    <xf numFmtId="3" fontId="3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12" fillId="0" borderId="1" xfId="0" applyFont="1" applyBorder="1"/>
    <xf numFmtId="37" fontId="23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right"/>
    </xf>
    <xf numFmtId="0" fontId="4" fillId="0" borderId="1" xfId="0" applyFont="1" applyBorder="1" quotePrefix="1"/>
    <xf numFmtId="3" fontId="4" fillId="0" borderId="1" xfId="0" applyNumberFormat="1" applyFont="1" applyBorder="1"/>
    <xf numFmtId="3" fontId="3" fillId="0" borderId="1" xfId="0" applyNumberFormat="1" applyFont="1" applyBorder="1"/>
    <xf numFmtId="0" fontId="5" fillId="0" borderId="1" xfId="0" applyFont="1" applyBorder="1" applyAlignment="1">
      <alignment horizontal="right"/>
    </xf>
    <xf numFmtId="43" fontId="12" fillId="0" borderId="2" xfId="18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5" fillId="0" borderId="1" xfId="0" applyFont="1" applyBorder="1" applyAlignment="1">
      <alignment wrapText="1"/>
    </xf>
    <xf numFmtId="37" fontId="15" fillId="0" borderId="1" xfId="0" applyNumberFormat="1" applyFont="1" applyBorder="1" applyAlignment="1">
      <alignment horizontal="center"/>
    </xf>
    <xf numFmtId="0" fontId="17" fillId="0" borderId="1" xfId="0" applyFont="1" applyBorder="1"/>
    <xf numFmtId="43" fontId="15" fillId="0" borderId="2" xfId="18" applyFont="1" applyFill="1" applyBorder="1" applyAlignment="1">
      <alignment horizontal="center"/>
    </xf>
    <xf numFmtId="0" fontId="15" fillId="0" borderId="1" xfId="0" applyFont="1" applyBorder="1"/>
    <xf numFmtId="0" fontId="17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43" fontId="15" fillId="0" borderId="2" xfId="18" applyFont="1" applyFill="1" applyBorder="1"/>
    <xf numFmtId="0" fontId="19" fillId="0" borderId="1" xfId="0" applyFont="1" applyBorder="1" applyAlignment="1">
      <alignment horizontal="left"/>
    </xf>
    <xf numFmtId="0" fontId="15" fillId="0" borderId="1" xfId="0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43" fontId="16" fillId="0" borderId="2" xfId="18" applyFont="1" applyFill="1" applyBorder="1" applyAlignment="1">
      <alignment horizontal="center"/>
    </xf>
    <xf numFmtId="0" fontId="19" fillId="0" borderId="1" xfId="0" applyFont="1" applyBorder="1" applyAlignment="1">
      <alignment horizontal="right"/>
    </xf>
    <xf numFmtId="0" fontId="12" fillId="0" borderId="1" xfId="0" applyFont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right"/>
    </xf>
    <xf numFmtId="0" fontId="13" fillId="0" borderId="1" xfId="0" applyFont="1" applyBorder="1"/>
    <xf numFmtId="0" fontId="3" fillId="0" borderId="0" xfId="0" applyFont="1" applyAlignment="1">
      <alignment horizontal="left"/>
    </xf>
    <xf numFmtId="0" fontId="16" fillId="0" borderId="0" xfId="0" applyFont="1"/>
    <xf numFmtId="1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4" fillId="0" borderId="1" xfId="0" applyFont="1" applyBorder="1" applyAlignment="1">
      <alignment vertical="center"/>
    </xf>
    <xf numFmtId="37" fontId="4" fillId="0" borderId="1" xfId="0" applyNumberFormat="1" applyFont="1" applyBorder="1" applyAlignment="1">
      <alignment horizontal="center" vertical="center"/>
    </xf>
    <xf numFmtId="43" fontId="13" fillId="0" borderId="2" xfId="18" applyFont="1" applyFill="1" applyBorder="1"/>
    <xf numFmtId="3" fontId="3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43" fontId="3" fillId="0" borderId="2" xfId="0" applyNumberFormat="1" applyFont="1" applyBorder="1" applyAlignment="1">
      <alignment horizontal="center"/>
    </xf>
    <xf numFmtId="43" fontId="4" fillId="0" borderId="2" xfId="0" applyNumberFormat="1" applyFont="1" applyBorder="1"/>
    <xf numFmtId="3" fontId="4" fillId="0" borderId="1" xfId="0" applyNumberFormat="1" applyFont="1" applyBorder="1" applyAlignment="1">
      <alignment vertical="top" wrapText="1"/>
    </xf>
    <xf numFmtId="43" fontId="3" fillId="0" borderId="2" xfId="0" applyNumberFormat="1" applyFont="1" applyBorder="1"/>
    <xf numFmtId="0" fontId="4" fillId="0" borderId="0" xfId="21" applyFont="1" applyAlignment="1">
      <alignment horizontal="center"/>
      <protection/>
    </xf>
    <xf numFmtId="0" fontId="28" fillId="6" borderId="0" xfId="21" applyFont="1" applyFill="1" applyAlignment="1">
      <alignment horizontal="center" vertical="center" wrapText="1"/>
      <protection/>
    </xf>
    <xf numFmtId="0" fontId="24" fillId="6" borderId="0" xfId="21" applyFont="1" applyFill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4" fillId="2" borderId="4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 wrapText="1"/>
    </xf>
    <xf numFmtId="0" fontId="28" fillId="4" borderId="0" xfId="21" applyFont="1" applyFill="1" applyAlignment="1">
      <alignment horizontal="center" vertical="center" wrapText="1"/>
      <protection/>
    </xf>
    <xf numFmtId="0" fontId="21" fillId="0" borderId="0" xfId="21" applyFont="1" applyAlignment="1">
      <alignment horizontal="center"/>
      <protection/>
    </xf>
    <xf numFmtId="0" fontId="21" fillId="0" borderId="0" xfId="21" applyFont="1" applyAlignment="1">
      <alignment horizontal="center" vertical="center"/>
      <protection/>
    </xf>
    <xf numFmtId="0" fontId="21" fillId="0" borderId="0" xfId="0" applyFont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  <cellStyle name="Comma 3" xfId="22"/>
    <cellStyle name="Comma 2 2" xfId="23"/>
    <cellStyle name="Currency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G295"/>
  <sheetViews>
    <sheetView view="pageBreakPreview" zoomScale="59" zoomScaleSheetLayoutView="59" zoomScalePageLayoutView="48" workbookViewId="0" topLeftCell="A263">
      <selection activeCell="O29" sqref="O29"/>
    </sheetView>
  </sheetViews>
  <sheetFormatPr defaultColWidth="9.28125" defaultRowHeight="12.75"/>
  <cols>
    <col min="1" max="1" width="7.28125" style="80" customWidth="1"/>
    <col min="2" max="2" width="71.28125" style="81" customWidth="1"/>
    <col min="3" max="3" width="10.28125" style="80" customWidth="1"/>
    <col min="4" max="4" width="16.140625" style="131" customWidth="1"/>
    <col min="5" max="5" width="19.57421875" style="132" customWidth="1"/>
    <col min="6" max="6" width="16.28125" style="77" customWidth="1"/>
    <col min="7" max="7" width="42.28125" style="194" customWidth="1"/>
    <col min="8" max="16384" width="9.28125" style="133" customWidth="1"/>
  </cols>
  <sheetData>
    <row r="17" spans="1:6" ht="12.75">
      <c r="A17" s="272" t="s">
        <v>432</v>
      </c>
      <c r="B17" s="272"/>
      <c r="C17" s="272"/>
      <c r="D17" s="272"/>
      <c r="E17" s="272"/>
      <c r="F17" s="272"/>
    </row>
    <row r="36" spans="1:6" ht="21" customHeight="1">
      <c r="A36" s="82" t="s">
        <v>0</v>
      </c>
      <c r="B36" s="82" t="s">
        <v>1</v>
      </c>
      <c r="C36" s="82" t="s">
        <v>2</v>
      </c>
      <c r="D36" s="83" t="s">
        <v>3</v>
      </c>
      <c r="E36" s="84" t="s">
        <v>433</v>
      </c>
      <c r="F36" s="9" t="s">
        <v>389</v>
      </c>
    </row>
    <row r="37" spans="1:6" ht="21" customHeight="1">
      <c r="A37" s="82"/>
      <c r="B37" s="82"/>
      <c r="C37" s="82"/>
      <c r="D37" s="83"/>
      <c r="E37" s="84"/>
      <c r="F37" s="9"/>
    </row>
    <row r="38" spans="1:6" ht="21" customHeight="1">
      <c r="A38" s="82"/>
      <c r="B38" s="82" t="s">
        <v>434</v>
      </c>
      <c r="C38" s="82"/>
      <c r="D38" s="83"/>
      <c r="E38" s="84"/>
      <c r="F38" s="9"/>
    </row>
    <row r="39" spans="1:6" ht="21" customHeight="1">
      <c r="A39" s="82"/>
      <c r="B39" s="82"/>
      <c r="C39" s="82"/>
      <c r="D39" s="83"/>
      <c r="E39" s="84"/>
      <c r="F39" s="9"/>
    </row>
    <row r="40" spans="1:6" ht="21" customHeight="1">
      <c r="A40" s="82"/>
      <c r="B40" s="85" t="s">
        <v>435</v>
      </c>
      <c r="C40" s="82"/>
      <c r="D40" s="86"/>
      <c r="E40" s="59"/>
      <c r="F40" s="9"/>
    </row>
    <row r="41" spans="1:6" ht="21" customHeight="1">
      <c r="A41" s="82"/>
      <c r="B41" s="85" t="s">
        <v>436</v>
      </c>
      <c r="C41" s="82"/>
      <c r="D41" s="86"/>
      <c r="E41" s="59"/>
      <c r="F41" s="9"/>
    </row>
    <row r="42" spans="1:6" ht="21" customHeight="1">
      <c r="A42" s="82"/>
      <c r="B42" s="85" t="s">
        <v>437</v>
      </c>
      <c r="C42" s="82"/>
      <c r="D42" s="86"/>
      <c r="E42" s="59"/>
      <c r="F42" s="9"/>
    </row>
    <row r="43" spans="1:6" ht="21" customHeight="1">
      <c r="A43" s="82"/>
      <c r="B43" s="85" t="s">
        <v>438</v>
      </c>
      <c r="C43" s="82"/>
      <c r="D43" s="86"/>
      <c r="E43" s="59"/>
      <c r="F43" s="9"/>
    </row>
    <row r="44" spans="1:6" ht="21" customHeight="1">
      <c r="A44" s="87"/>
      <c r="B44" s="60"/>
      <c r="C44" s="88"/>
      <c r="D44" s="14"/>
      <c r="E44" s="59"/>
      <c r="F44" s="11"/>
    </row>
    <row r="45" spans="1:6" ht="12" customHeight="1">
      <c r="A45" s="87"/>
      <c r="B45" s="27"/>
      <c r="C45" s="82"/>
      <c r="D45" s="86"/>
      <c r="E45" s="59"/>
      <c r="F45" s="11"/>
    </row>
    <row r="46" spans="1:6" ht="12.75">
      <c r="A46" s="82">
        <v>1</v>
      </c>
      <c r="B46" s="89" t="s">
        <v>12</v>
      </c>
      <c r="C46" s="82"/>
      <c r="D46" s="86"/>
      <c r="E46" s="59"/>
      <c r="F46" s="11"/>
    </row>
    <row r="47" spans="1:6" ht="12.75">
      <c r="A47" s="87"/>
      <c r="B47" s="89"/>
      <c r="C47" s="82"/>
      <c r="D47" s="86"/>
      <c r="E47" s="59"/>
      <c r="F47" s="11"/>
    </row>
    <row r="48" spans="1:6" ht="12.75">
      <c r="A48" s="87">
        <v>1.1</v>
      </c>
      <c r="B48" s="27" t="s">
        <v>439</v>
      </c>
      <c r="C48" s="90"/>
      <c r="D48" s="86"/>
      <c r="E48" s="59"/>
      <c r="F48" s="11"/>
    </row>
    <row r="49" spans="1:6" ht="20.4">
      <c r="A49" s="91"/>
      <c r="B49" s="27" t="s">
        <v>191</v>
      </c>
      <c r="C49" s="87" t="s">
        <v>73</v>
      </c>
      <c r="D49" s="86">
        <v>45</v>
      </c>
      <c r="E49" s="59"/>
      <c r="F49" s="11">
        <f>E49*D49</f>
        <v>0</v>
      </c>
    </row>
    <row r="50" spans="1:6" ht="15" customHeight="1">
      <c r="A50" s="87"/>
      <c r="B50" s="27"/>
      <c r="C50" s="87"/>
      <c r="D50" s="86"/>
      <c r="E50" s="59"/>
      <c r="F50" s="11"/>
    </row>
    <row r="51" spans="1:6" ht="12.75">
      <c r="A51" s="87">
        <v>1.2</v>
      </c>
      <c r="B51" s="27" t="s">
        <v>75</v>
      </c>
      <c r="C51" s="87"/>
      <c r="D51" s="86"/>
      <c r="E51" s="59"/>
      <c r="F51" s="11"/>
    </row>
    <row r="52" spans="1:6" ht="20.4">
      <c r="A52" s="87"/>
      <c r="B52" s="27" t="s">
        <v>193</v>
      </c>
      <c r="C52" s="87" t="s">
        <v>73</v>
      </c>
      <c r="D52" s="86">
        <v>46</v>
      </c>
      <c r="E52" s="59">
        <f>E49</f>
        <v>0</v>
      </c>
      <c r="F52" s="11">
        <f>E52*D52</f>
        <v>0</v>
      </c>
    </row>
    <row r="53" spans="1:6" ht="12.75">
      <c r="A53" s="87"/>
      <c r="B53" s="27" t="s">
        <v>144</v>
      </c>
      <c r="C53" s="87"/>
      <c r="D53" s="86"/>
      <c r="E53" s="59"/>
      <c r="F53" s="11"/>
    </row>
    <row r="54" spans="1:6" ht="12.75">
      <c r="A54" s="87"/>
      <c r="B54" s="27"/>
      <c r="C54" s="87"/>
      <c r="D54" s="86"/>
      <c r="E54" s="59"/>
      <c r="F54" s="11"/>
    </row>
    <row r="55" spans="1:6" ht="12.75">
      <c r="A55" s="87">
        <v>1.4</v>
      </c>
      <c r="B55" s="27" t="s">
        <v>86</v>
      </c>
      <c r="C55" s="87"/>
      <c r="D55" s="86"/>
      <c r="E55" s="59" t="s">
        <v>69</v>
      </c>
      <c r="F55" s="11">
        <f>(F49+F52)*1.5</f>
        <v>0</v>
      </c>
    </row>
    <row r="56" spans="1:6" ht="12.75">
      <c r="A56" s="87"/>
      <c r="B56" s="27" t="s">
        <v>87</v>
      </c>
      <c r="C56" s="87"/>
      <c r="D56" s="86"/>
      <c r="E56" s="59"/>
      <c r="F56" s="11"/>
    </row>
    <row r="57" spans="1:6" ht="12.75" customHeight="1">
      <c r="A57" s="87"/>
      <c r="B57" s="27"/>
      <c r="C57" s="87"/>
      <c r="D57" s="86"/>
      <c r="E57" s="59"/>
      <c r="F57" s="11"/>
    </row>
    <row r="58" spans="1:6" ht="12.75">
      <c r="A58" s="87"/>
      <c r="B58" s="60" t="s">
        <v>125</v>
      </c>
      <c r="C58" s="87"/>
      <c r="D58" s="86"/>
      <c r="E58" s="59"/>
      <c r="F58" s="11"/>
    </row>
    <row r="59" spans="1:6" ht="12.75">
      <c r="A59" s="87">
        <v>1.5</v>
      </c>
      <c r="B59" s="27" t="s">
        <v>76</v>
      </c>
      <c r="C59" s="87"/>
      <c r="D59" s="86"/>
      <c r="E59" s="59"/>
      <c r="F59" s="11"/>
    </row>
    <row r="60" spans="1:6" ht="20.4">
      <c r="A60" s="87"/>
      <c r="B60" s="27" t="s">
        <v>77</v>
      </c>
      <c r="C60" s="87" t="s">
        <v>73</v>
      </c>
      <c r="D60" s="86">
        <v>70</v>
      </c>
      <c r="E60" s="59"/>
      <c r="F60" s="11">
        <f>E60*D60</f>
        <v>0</v>
      </c>
    </row>
    <row r="61" spans="1:6" ht="12.75">
      <c r="A61" s="87"/>
      <c r="B61" s="27"/>
      <c r="C61" s="87"/>
      <c r="D61" s="86"/>
      <c r="E61" s="59"/>
      <c r="F61" s="11"/>
    </row>
    <row r="62" spans="1:6" ht="20.4">
      <c r="A62" s="87">
        <v>1.6</v>
      </c>
      <c r="B62" s="27" t="s">
        <v>126</v>
      </c>
      <c r="C62" s="87" t="s">
        <v>73</v>
      </c>
      <c r="D62" s="86">
        <v>21</v>
      </c>
      <c r="E62" s="59"/>
      <c r="F62" s="11">
        <f>E62*D62</f>
        <v>0</v>
      </c>
    </row>
    <row r="63" spans="1:6" ht="12.75">
      <c r="A63" s="87"/>
      <c r="B63" s="27" t="s">
        <v>118</v>
      </c>
      <c r="C63" s="87"/>
      <c r="D63" s="86"/>
      <c r="E63" s="59"/>
      <c r="F63" s="11"/>
    </row>
    <row r="64" spans="1:6" ht="12.75">
      <c r="A64" s="87"/>
      <c r="B64" s="60" t="s">
        <v>14</v>
      </c>
      <c r="C64" s="87"/>
      <c r="D64" s="86"/>
      <c r="E64" s="59"/>
      <c r="F64" s="11"/>
    </row>
    <row r="65" spans="1:6" ht="20.4">
      <c r="A65" s="87">
        <v>1.7</v>
      </c>
      <c r="B65" s="27" t="s">
        <v>13</v>
      </c>
      <c r="C65" s="87" t="s">
        <v>72</v>
      </c>
      <c r="D65" s="86">
        <v>90</v>
      </c>
      <c r="E65" s="59"/>
      <c r="F65" s="11">
        <f>E65*D65</f>
        <v>0</v>
      </c>
    </row>
    <row r="66" spans="1:6" ht="19.2" customHeight="1">
      <c r="A66" s="87"/>
      <c r="B66" s="27"/>
      <c r="C66" s="87"/>
      <c r="D66" s="86"/>
      <c r="E66" s="92"/>
      <c r="F66" s="11"/>
    </row>
    <row r="67" spans="1:6" ht="12.75">
      <c r="A67" s="82">
        <v>2</v>
      </c>
      <c r="B67" s="60" t="s">
        <v>79</v>
      </c>
      <c r="C67" s="93"/>
      <c r="D67" s="87"/>
      <c r="E67" s="59"/>
      <c r="F67" s="11"/>
    </row>
    <row r="68" spans="1:6" ht="21">
      <c r="A68" s="87"/>
      <c r="B68" s="60" t="s">
        <v>89</v>
      </c>
      <c r="C68" s="82"/>
      <c r="D68" s="86"/>
      <c r="E68" s="59"/>
      <c r="F68" s="11"/>
    </row>
    <row r="69" spans="1:6" ht="18" customHeight="1">
      <c r="A69" s="87"/>
      <c r="B69" s="60" t="s">
        <v>16</v>
      </c>
      <c r="C69" s="82"/>
      <c r="D69" s="86"/>
      <c r="E69" s="59"/>
      <c r="F69" s="11"/>
    </row>
    <row r="70" spans="1:6" ht="20.4">
      <c r="A70" s="87">
        <v>2.1</v>
      </c>
      <c r="B70" s="27" t="s">
        <v>440</v>
      </c>
      <c r="C70" s="87" t="s">
        <v>73</v>
      </c>
      <c r="D70" s="86">
        <v>2</v>
      </c>
      <c r="E70" s="59"/>
      <c r="F70" s="11">
        <f>E70*D70</f>
        <v>0</v>
      </c>
    </row>
    <row r="71" spans="1:6" ht="9.75" customHeight="1">
      <c r="A71" s="87"/>
      <c r="B71" s="27"/>
      <c r="C71" s="87"/>
      <c r="D71" s="86"/>
      <c r="E71" s="59"/>
      <c r="F71" s="11"/>
    </row>
    <row r="72" spans="1:6" ht="12.75">
      <c r="A72" s="87"/>
      <c r="B72" s="27" t="s">
        <v>80</v>
      </c>
      <c r="C72" s="87"/>
      <c r="D72" s="86"/>
      <c r="E72" s="59"/>
      <c r="F72" s="11"/>
    </row>
    <row r="73" spans="1:6" ht="20.4">
      <c r="A73" s="87">
        <v>2.2</v>
      </c>
      <c r="B73" s="27" t="s">
        <v>195</v>
      </c>
      <c r="C73" s="87" t="s">
        <v>73</v>
      </c>
      <c r="D73" s="86">
        <v>13</v>
      </c>
      <c r="E73" s="59"/>
      <c r="F73" s="11">
        <f>E73*D73</f>
        <v>0</v>
      </c>
    </row>
    <row r="74" spans="1:6" ht="12.75">
      <c r="A74" s="87"/>
      <c r="B74" s="27"/>
      <c r="C74" s="87"/>
      <c r="D74" s="86"/>
      <c r="E74" s="59"/>
      <c r="F74" s="11"/>
    </row>
    <row r="75" spans="1:6" ht="12.75">
      <c r="A75" s="87"/>
      <c r="B75" s="89" t="s">
        <v>22</v>
      </c>
      <c r="C75" s="82"/>
      <c r="D75" s="86"/>
      <c r="E75" s="59"/>
      <c r="F75" s="11"/>
    </row>
    <row r="76" spans="1:6" ht="12.75">
      <c r="A76" s="87"/>
      <c r="B76" s="89" t="s">
        <v>23</v>
      </c>
      <c r="C76" s="82"/>
      <c r="D76" s="86"/>
      <c r="E76" s="59"/>
      <c r="F76" s="11"/>
    </row>
    <row r="77" spans="1:6" ht="12.75">
      <c r="A77" s="87"/>
      <c r="B77" s="89" t="s">
        <v>24</v>
      </c>
      <c r="C77" s="87"/>
      <c r="D77" s="86"/>
      <c r="E77" s="59"/>
      <c r="F77" s="11"/>
    </row>
    <row r="78" spans="1:6" ht="22.95" customHeight="1">
      <c r="A78" s="87"/>
      <c r="B78" s="60" t="s">
        <v>145</v>
      </c>
      <c r="C78" s="87"/>
      <c r="D78" s="86"/>
      <c r="E78" s="59"/>
      <c r="F78" s="11"/>
    </row>
    <row r="79" spans="1:6" ht="20.4">
      <c r="A79" s="87">
        <v>2.3</v>
      </c>
      <c r="B79" s="27" t="s">
        <v>441</v>
      </c>
      <c r="C79" s="87" t="s">
        <v>73</v>
      </c>
      <c r="D79" s="14">
        <v>14</v>
      </c>
      <c r="E79" s="59"/>
      <c r="F79" s="11">
        <f>E79*D79</f>
        <v>0</v>
      </c>
    </row>
    <row r="80" spans="1:6" ht="12.75">
      <c r="A80" s="87"/>
      <c r="B80" s="27"/>
      <c r="C80" s="87"/>
      <c r="D80" s="14"/>
      <c r="E80" s="94"/>
      <c r="F80" s="11"/>
    </row>
    <row r="81" spans="1:6" ht="20.4">
      <c r="A81" s="87">
        <v>2.4</v>
      </c>
      <c r="B81" s="27" t="s">
        <v>442</v>
      </c>
      <c r="C81" s="87" t="s">
        <v>73</v>
      </c>
      <c r="D81" s="14">
        <v>15</v>
      </c>
      <c r="E81" s="59">
        <f>E79</f>
        <v>0</v>
      </c>
      <c r="F81" s="11">
        <f>E81*D81</f>
        <v>0</v>
      </c>
    </row>
    <row r="82" spans="1:6" ht="12.75">
      <c r="A82" s="87"/>
      <c r="B82" s="27"/>
      <c r="C82" s="87"/>
      <c r="D82" s="14"/>
      <c r="E82" s="59"/>
      <c r="F82" s="11"/>
    </row>
    <row r="83" spans="1:6" ht="19.2" customHeight="1">
      <c r="A83" s="87"/>
      <c r="B83" s="28" t="s">
        <v>443</v>
      </c>
      <c r="C83" s="87"/>
      <c r="D83" s="14"/>
      <c r="E83" s="59"/>
      <c r="F83" s="11"/>
    </row>
    <row r="84" spans="1:6" ht="19.2" customHeight="1">
      <c r="A84" s="87">
        <v>2.6</v>
      </c>
      <c r="B84" s="27" t="s">
        <v>444</v>
      </c>
      <c r="C84" s="87" t="s">
        <v>73</v>
      </c>
      <c r="D84" s="14">
        <v>4</v>
      </c>
      <c r="E84" s="59">
        <f>E81</f>
        <v>0</v>
      </c>
      <c r="F84" s="11">
        <f>E84*D84</f>
        <v>0</v>
      </c>
    </row>
    <row r="85" spans="1:6" ht="19.2" customHeight="1">
      <c r="A85" s="87"/>
      <c r="B85" s="27"/>
      <c r="C85" s="87"/>
      <c r="D85" s="14"/>
      <c r="E85" s="59"/>
      <c r="F85" s="11"/>
    </row>
    <row r="86" spans="1:6" ht="19.2" customHeight="1">
      <c r="A86" s="87"/>
      <c r="B86" s="28" t="s">
        <v>445</v>
      </c>
      <c r="C86" s="87"/>
      <c r="D86" s="14"/>
      <c r="E86" s="59"/>
      <c r="F86" s="11"/>
    </row>
    <row r="87" spans="1:6" ht="19.2" customHeight="1">
      <c r="A87" s="87">
        <v>2.7</v>
      </c>
      <c r="B87" s="27" t="s">
        <v>446</v>
      </c>
      <c r="C87" s="87" t="s">
        <v>73</v>
      </c>
      <c r="D87" s="14">
        <v>3</v>
      </c>
      <c r="E87" s="59">
        <f>E84</f>
        <v>0</v>
      </c>
      <c r="F87" s="11">
        <f>E87*D87</f>
        <v>0</v>
      </c>
    </row>
    <row r="88" spans="1:6" ht="19.2" customHeight="1">
      <c r="A88" s="87"/>
      <c r="B88" s="27"/>
      <c r="C88" s="87"/>
      <c r="D88" s="14"/>
      <c r="E88" s="59"/>
      <c r="F88" s="11"/>
    </row>
    <row r="89" spans="1:6" ht="19.2" customHeight="1">
      <c r="A89" s="87"/>
      <c r="B89" s="27"/>
      <c r="C89" s="87"/>
      <c r="D89" s="14"/>
      <c r="E89" s="59"/>
      <c r="F89" s="11"/>
    </row>
    <row r="90" spans="1:6" ht="19.2" customHeight="1">
      <c r="A90" s="87"/>
      <c r="B90" s="27"/>
      <c r="C90" s="87"/>
      <c r="D90" s="14"/>
      <c r="E90" s="59"/>
      <c r="F90" s="11"/>
    </row>
    <row r="91" spans="1:6" ht="19.2" customHeight="1">
      <c r="A91" s="87"/>
      <c r="B91" s="27"/>
      <c r="C91" s="87"/>
      <c r="D91" s="14"/>
      <c r="E91" s="59"/>
      <c r="F91" s="11"/>
    </row>
    <row r="92" spans="1:6" ht="19.2" customHeight="1">
      <c r="A92" s="87"/>
      <c r="B92" s="27"/>
      <c r="C92" s="87"/>
      <c r="D92" s="14"/>
      <c r="E92" s="59"/>
      <c r="F92" s="11"/>
    </row>
    <row r="93" spans="1:6" ht="19.2" customHeight="1">
      <c r="A93" s="87"/>
      <c r="B93" s="27"/>
      <c r="C93" s="87"/>
      <c r="D93" s="14"/>
      <c r="E93" s="59"/>
      <c r="F93" s="11"/>
    </row>
    <row r="94" spans="1:6" ht="19.2" customHeight="1">
      <c r="A94" s="87"/>
      <c r="B94" s="95" t="s">
        <v>10</v>
      </c>
      <c r="C94" s="87"/>
      <c r="D94" s="14"/>
      <c r="E94" s="59"/>
      <c r="F94" s="9">
        <f>SUM(F43:F93)</f>
        <v>0</v>
      </c>
    </row>
    <row r="95" spans="1:6" ht="21" customHeight="1">
      <c r="A95" s="82" t="s">
        <v>0</v>
      </c>
      <c r="B95" s="82" t="s">
        <v>1</v>
      </c>
      <c r="C95" s="82" t="s">
        <v>2</v>
      </c>
      <c r="D95" s="83" t="s">
        <v>3</v>
      </c>
      <c r="E95" s="84" t="s">
        <v>433</v>
      </c>
      <c r="F95" s="9" t="s">
        <v>389</v>
      </c>
    </row>
    <row r="96" spans="1:6" ht="12.75">
      <c r="A96" s="87"/>
      <c r="B96" s="60" t="s">
        <v>6</v>
      </c>
      <c r="C96" s="87"/>
      <c r="D96" s="14"/>
      <c r="E96" s="59"/>
      <c r="F96" s="11"/>
    </row>
    <row r="97" spans="1:6" ht="12.75">
      <c r="A97" s="87"/>
      <c r="B97" s="96" t="s">
        <v>447</v>
      </c>
      <c r="C97" s="87"/>
      <c r="D97" s="14"/>
      <c r="E97" s="59"/>
      <c r="F97" s="11"/>
    </row>
    <row r="98" spans="1:6" ht="16.35" customHeight="1">
      <c r="A98" s="87"/>
      <c r="B98" s="85" t="s">
        <v>448</v>
      </c>
      <c r="C98" s="87"/>
      <c r="D98" s="14"/>
      <c r="E98" s="59"/>
      <c r="F98" s="11"/>
    </row>
    <row r="99" spans="1:6" ht="16.35" customHeight="1">
      <c r="A99" s="87"/>
      <c r="B99" s="85" t="s">
        <v>449</v>
      </c>
      <c r="C99" s="87"/>
      <c r="D99" s="14"/>
      <c r="E99" s="59"/>
      <c r="F99" s="11"/>
    </row>
    <row r="100" spans="1:6" ht="21" customHeight="1">
      <c r="A100" s="87"/>
      <c r="B100" s="26" t="s">
        <v>145</v>
      </c>
      <c r="C100" s="87"/>
      <c r="D100" s="14"/>
      <c r="E100" s="59"/>
      <c r="F100" s="11"/>
    </row>
    <row r="101" spans="1:6" ht="12.75">
      <c r="A101" s="87">
        <v>2.9</v>
      </c>
      <c r="B101" s="85" t="s">
        <v>186</v>
      </c>
      <c r="C101" s="87" t="s">
        <v>7</v>
      </c>
      <c r="D101" s="14">
        <v>481</v>
      </c>
      <c r="E101" s="59"/>
      <c r="F101" s="11">
        <f>E101*D101</f>
        <v>0</v>
      </c>
    </row>
    <row r="102" spans="1:6" ht="12.75">
      <c r="A102" s="87"/>
      <c r="B102" s="85"/>
      <c r="C102" s="87"/>
      <c r="D102" s="14"/>
      <c r="E102" s="59"/>
      <c r="F102" s="11"/>
    </row>
    <row r="103" spans="1:6" ht="12.75">
      <c r="A103" s="87">
        <v>2.1</v>
      </c>
      <c r="B103" s="85" t="s">
        <v>450</v>
      </c>
      <c r="C103" s="87" t="s">
        <v>7</v>
      </c>
      <c r="D103" s="14">
        <v>1505</v>
      </c>
      <c r="E103" s="59">
        <f>E101</f>
        <v>0</v>
      </c>
      <c r="F103" s="11">
        <f>E103*D103</f>
        <v>0</v>
      </c>
    </row>
    <row r="104" spans="1:6" ht="19.95" customHeight="1">
      <c r="A104" s="87"/>
      <c r="B104" s="85"/>
      <c r="C104" s="87"/>
      <c r="D104" s="14"/>
      <c r="E104" s="59"/>
      <c r="F104" s="11"/>
    </row>
    <row r="105" spans="1:6" ht="12.75">
      <c r="A105" s="87">
        <v>2.12</v>
      </c>
      <c r="B105" s="85" t="s">
        <v>164</v>
      </c>
      <c r="C105" s="87" t="s">
        <v>7</v>
      </c>
      <c r="D105" s="14">
        <v>407</v>
      </c>
      <c r="E105" s="59">
        <f>E101</f>
        <v>0</v>
      </c>
      <c r="F105" s="11">
        <f>E105*D105</f>
        <v>0</v>
      </c>
    </row>
    <row r="106" spans="1:6" ht="12.75">
      <c r="A106" s="87"/>
      <c r="B106" s="85"/>
      <c r="C106" s="87"/>
      <c r="D106" s="14"/>
      <c r="E106" s="59"/>
      <c r="F106" s="11"/>
    </row>
    <row r="107" spans="1:6" ht="12.75">
      <c r="A107" s="87"/>
      <c r="B107" s="26" t="s">
        <v>451</v>
      </c>
      <c r="C107" s="87"/>
      <c r="D107" s="14"/>
      <c r="E107" s="59"/>
      <c r="F107" s="11"/>
    </row>
    <row r="108" spans="1:6" ht="12.75">
      <c r="A108" s="87">
        <v>2.13</v>
      </c>
      <c r="B108" s="85" t="s">
        <v>452</v>
      </c>
      <c r="C108" s="87" t="s">
        <v>7</v>
      </c>
      <c r="D108" s="14">
        <v>271</v>
      </c>
      <c r="E108" s="59">
        <f>E105</f>
        <v>0</v>
      </c>
      <c r="F108" s="11">
        <f>E108*D108</f>
        <v>0</v>
      </c>
    </row>
    <row r="109" spans="1:6" ht="12.75">
      <c r="A109" s="87"/>
      <c r="B109" s="85"/>
      <c r="C109" s="87"/>
      <c r="D109" s="14"/>
      <c r="E109" s="59"/>
      <c r="F109" s="11"/>
    </row>
    <row r="110" spans="1:6" ht="12.75">
      <c r="A110" s="87">
        <v>2.14</v>
      </c>
      <c r="B110" s="85" t="s">
        <v>164</v>
      </c>
      <c r="C110" s="87" t="s">
        <v>7</v>
      </c>
      <c r="D110" s="14">
        <v>52</v>
      </c>
      <c r="E110" s="59">
        <f>E108</f>
        <v>0</v>
      </c>
      <c r="F110" s="11">
        <f>E110*D110</f>
        <v>0</v>
      </c>
    </row>
    <row r="111" spans="1:6" ht="12.75">
      <c r="A111" s="87"/>
      <c r="B111" s="85"/>
      <c r="C111" s="87"/>
      <c r="D111" s="14"/>
      <c r="E111" s="59"/>
      <c r="F111" s="11"/>
    </row>
    <row r="112" spans="1:6" ht="12.75">
      <c r="A112" s="87"/>
      <c r="B112" s="26" t="s">
        <v>445</v>
      </c>
      <c r="C112" s="87"/>
      <c r="D112" s="14"/>
      <c r="E112" s="59"/>
      <c r="F112" s="11"/>
    </row>
    <row r="113" spans="1:6" ht="12.75">
      <c r="A113" s="87">
        <v>2.16</v>
      </c>
      <c r="B113" s="85" t="s">
        <v>453</v>
      </c>
      <c r="C113" s="87" t="s">
        <v>7</v>
      </c>
      <c r="D113" s="14">
        <v>175</v>
      </c>
      <c r="E113" s="59">
        <f>E110</f>
        <v>0</v>
      </c>
      <c r="F113" s="11">
        <f>E113*D113</f>
        <v>0</v>
      </c>
    </row>
    <row r="114" spans="1:6" ht="12.75">
      <c r="A114" s="87"/>
      <c r="B114" s="85"/>
      <c r="C114" s="87"/>
      <c r="D114" s="14"/>
      <c r="E114" s="59"/>
      <c r="F114" s="11"/>
    </row>
    <row r="115" spans="1:6" ht="12.75">
      <c r="A115" s="87"/>
      <c r="B115" s="97" t="s">
        <v>8</v>
      </c>
      <c r="C115" s="87"/>
      <c r="D115" s="14"/>
      <c r="E115" s="59"/>
      <c r="F115" s="11"/>
    </row>
    <row r="116" spans="1:6" ht="12.75">
      <c r="A116" s="87"/>
      <c r="B116" s="97" t="s">
        <v>18</v>
      </c>
      <c r="C116" s="87"/>
      <c r="D116" s="14"/>
      <c r="E116" s="59"/>
      <c r="F116" s="11"/>
    </row>
    <row r="117" spans="1:6" ht="20.4">
      <c r="A117" s="87">
        <v>2.17</v>
      </c>
      <c r="B117" s="27" t="s">
        <v>92</v>
      </c>
      <c r="C117" s="88" t="s">
        <v>72</v>
      </c>
      <c r="D117" s="14">
        <v>187</v>
      </c>
      <c r="E117" s="59"/>
      <c r="F117" s="11">
        <f>E117*D117</f>
        <v>0</v>
      </c>
    </row>
    <row r="118" spans="1:6" ht="12.75">
      <c r="A118" s="87"/>
      <c r="B118" s="27"/>
      <c r="C118" s="88"/>
      <c r="D118" s="14"/>
      <c r="E118" s="59"/>
      <c r="F118" s="11"/>
    </row>
    <row r="119" spans="1:6" ht="20.4">
      <c r="A119" s="87">
        <v>2.18</v>
      </c>
      <c r="B119" s="27" t="s">
        <v>124</v>
      </c>
      <c r="C119" s="88" t="s">
        <v>72</v>
      </c>
      <c r="D119" s="14">
        <v>32</v>
      </c>
      <c r="E119" s="59">
        <f>E117</f>
        <v>0</v>
      </c>
      <c r="F119" s="11">
        <f>E119*D119</f>
        <v>0</v>
      </c>
    </row>
    <row r="120" spans="1:6" ht="12.75">
      <c r="A120" s="87"/>
      <c r="B120" s="27"/>
      <c r="C120" s="87"/>
      <c r="D120" s="14"/>
      <c r="E120" s="59"/>
      <c r="F120" s="11"/>
    </row>
    <row r="121" spans="1:6" ht="20.4">
      <c r="A121" s="87">
        <v>2.2</v>
      </c>
      <c r="B121" s="27" t="s">
        <v>454</v>
      </c>
      <c r="C121" s="88" t="s">
        <v>72</v>
      </c>
      <c r="D121" s="14">
        <v>28</v>
      </c>
      <c r="E121" s="59">
        <f>E119</f>
        <v>0</v>
      </c>
      <c r="F121" s="11">
        <f>E121*D121</f>
        <v>0</v>
      </c>
    </row>
    <row r="122" spans="1:6" ht="12.75">
      <c r="A122" s="87"/>
      <c r="B122" s="27"/>
      <c r="C122" s="87"/>
      <c r="D122" s="14"/>
      <c r="E122" s="59"/>
      <c r="F122" s="11"/>
    </row>
    <row r="123" spans="1:6" ht="20.4">
      <c r="A123" s="87">
        <v>2.21</v>
      </c>
      <c r="B123" s="27" t="s">
        <v>455</v>
      </c>
      <c r="C123" s="88" t="s">
        <v>72</v>
      </c>
      <c r="D123" s="14">
        <v>29</v>
      </c>
      <c r="E123" s="59">
        <f>E121</f>
        <v>0</v>
      </c>
      <c r="F123" s="11">
        <f>E123*D123</f>
        <v>0</v>
      </c>
    </row>
    <row r="124" spans="1:6" ht="12.75">
      <c r="A124" s="87"/>
      <c r="B124" s="27"/>
      <c r="C124" s="87"/>
      <c r="D124" s="14"/>
      <c r="E124" s="59"/>
      <c r="F124" s="11"/>
    </row>
    <row r="125" spans="1:6" ht="12.75">
      <c r="A125" s="87"/>
      <c r="B125" s="60" t="s">
        <v>5</v>
      </c>
      <c r="C125" s="87"/>
      <c r="D125" s="14"/>
      <c r="E125" s="59"/>
      <c r="F125" s="11"/>
    </row>
    <row r="126" spans="1:6" ht="12.75">
      <c r="A126" s="87"/>
      <c r="B126" s="98" t="s">
        <v>254</v>
      </c>
      <c r="C126" s="87"/>
      <c r="D126" s="14"/>
      <c r="E126" s="59"/>
      <c r="F126" s="11"/>
    </row>
    <row r="127" spans="1:6" ht="12.75">
      <c r="A127" s="87"/>
      <c r="B127" s="98" t="s">
        <v>198</v>
      </c>
      <c r="C127" s="87"/>
      <c r="D127" s="14"/>
      <c r="E127" s="59"/>
      <c r="F127" s="11"/>
    </row>
    <row r="128" spans="1:6" ht="20.4">
      <c r="A128" s="87">
        <v>2.22</v>
      </c>
      <c r="B128" s="27" t="s">
        <v>255</v>
      </c>
      <c r="C128" s="88" t="s">
        <v>72</v>
      </c>
      <c r="D128" s="14">
        <v>440</v>
      </c>
      <c r="E128" s="59"/>
      <c r="F128" s="11">
        <f>E128*D128</f>
        <v>0</v>
      </c>
    </row>
    <row r="129" spans="1:6" ht="12.75">
      <c r="A129" s="87"/>
      <c r="B129" s="27"/>
      <c r="C129" s="88"/>
      <c r="D129" s="14"/>
      <c r="E129" s="59"/>
      <c r="F129" s="11"/>
    </row>
    <row r="130" spans="1:6" ht="12.75">
      <c r="A130" s="87"/>
      <c r="B130" s="60" t="s">
        <v>148</v>
      </c>
      <c r="C130" s="87"/>
      <c r="D130" s="25"/>
      <c r="E130" s="59"/>
      <c r="F130" s="11"/>
    </row>
    <row r="131" spans="1:6" ht="12.75">
      <c r="A131" s="87">
        <v>2.23</v>
      </c>
      <c r="B131" s="27" t="s">
        <v>134</v>
      </c>
      <c r="C131" s="87"/>
      <c r="D131" s="25"/>
      <c r="E131" s="59"/>
      <c r="F131" s="11"/>
    </row>
    <row r="132" spans="1:6" ht="20.4">
      <c r="A132" s="87"/>
      <c r="B132" s="27" t="s">
        <v>456</v>
      </c>
      <c r="C132" s="88" t="s">
        <v>72</v>
      </c>
      <c r="D132" s="25">
        <v>1026</v>
      </c>
      <c r="E132" s="59"/>
      <c r="F132" s="11">
        <f>E132*D132</f>
        <v>0</v>
      </c>
    </row>
    <row r="133" spans="1:6" ht="12.75">
      <c r="A133" s="87"/>
      <c r="B133" s="27"/>
      <c r="C133" s="87"/>
      <c r="D133" s="25"/>
      <c r="E133" s="59"/>
      <c r="F133" s="11"/>
    </row>
    <row r="134" spans="1:6" ht="12.75">
      <c r="A134" s="87">
        <v>2.24</v>
      </c>
      <c r="B134" s="27" t="s">
        <v>457</v>
      </c>
      <c r="C134" s="87"/>
      <c r="D134" s="25"/>
      <c r="E134" s="59"/>
      <c r="F134" s="11"/>
    </row>
    <row r="135" spans="1:6" ht="20.4">
      <c r="A135" s="87"/>
      <c r="B135" s="27" t="s">
        <v>458</v>
      </c>
      <c r="C135" s="88" t="s">
        <v>72</v>
      </c>
      <c r="D135" s="25">
        <f>D132</f>
        <v>1026</v>
      </c>
      <c r="E135" s="59"/>
      <c r="F135" s="11">
        <f>E135*D135</f>
        <v>0</v>
      </c>
    </row>
    <row r="136" spans="1:6" ht="12.75">
      <c r="A136" s="87"/>
      <c r="B136" s="27"/>
      <c r="C136" s="87"/>
      <c r="D136" s="25"/>
      <c r="E136" s="59"/>
      <c r="F136" s="11"/>
    </row>
    <row r="137" spans="1:6" ht="12.75">
      <c r="A137" s="87"/>
      <c r="B137" s="97" t="s">
        <v>459</v>
      </c>
      <c r="C137" s="99"/>
      <c r="D137" s="100"/>
      <c r="E137" s="100"/>
      <c r="F137" s="11"/>
    </row>
    <row r="138" spans="1:6" ht="12.75">
      <c r="A138" s="87"/>
      <c r="B138" s="101" t="s">
        <v>460</v>
      </c>
      <c r="C138" s="99"/>
      <c r="D138" s="221"/>
      <c r="E138" s="220"/>
      <c r="F138" s="11"/>
    </row>
    <row r="139" spans="1:6" ht="12.75">
      <c r="A139" s="87">
        <v>2.25</v>
      </c>
      <c r="B139" s="101" t="s">
        <v>461</v>
      </c>
      <c r="C139" s="86" t="s">
        <v>19</v>
      </c>
      <c r="D139" s="221">
        <v>97</v>
      </c>
      <c r="E139" s="220"/>
      <c r="F139" s="11">
        <f>E139*D139</f>
        <v>0</v>
      </c>
    </row>
    <row r="140" spans="1:6" ht="12.75">
      <c r="A140" s="87"/>
      <c r="B140" s="101"/>
      <c r="C140" s="86"/>
      <c r="D140" s="221"/>
      <c r="E140" s="220"/>
      <c r="F140" s="11"/>
    </row>
    <row r="141" spans="1:6" ht="12.75">
      <c r="A141" s="87"/>
      <c r="B141" s="101" t="s">
        <v>462</v>
      </c>
      <c r="C141" s="86"/>
      <c r="D141" s="221"/>
      <c r="E141" s="220"/>
      <c r="F141" s="11"/>
    </row>
    <row r="142" spans="1:6" ht="12.75">
      <c r="A142" s="87">
        <v>2.26</v>
      </c>
      <c r="B142" s="101" t="s">
        <v>463</v>
      </c>
      <c r="C142" s="86" t="s">
        <v>117</v>
      </c>
      <c r="D142" s="221">
        <v>43</v>
      </c>
      <c r="E142" s="220"/>
      <c r="F142" s="11">
        <f>E142*D142</f>
        <v>0</v>
      </c>
    </row>
    <row r="143" spans="1:6" ht="12.75">
      <c r="A143" s="87"/>
      <c r="B143" s="101"/>
      <c r="C143" s="86"/>
      <c r="D143" s="221"/>
      <c r="E143" s="220"/>
      <c r="F143" s="11"/>
    </row>
    <row r="144" spans="1:6" ht="12.75">
      <c r="A144" s="87">
        <v>2.27</v>
      </c>
      <c r="B144" s="101" t="s">
        <v>464</v>
      </c>
      <c r="C144" s="86"/>
      <c r="D144" s="221"/>
      <c r="E144" s="220"/>
      <c r="F144" s="11"/>
    </row>
    <row r="145" spans="1:6" ht="12.75">
      <c r="A145" s="87"/>
      <c r="B145" s="101" t="s">
        <v>465</v>
      </c>
      <c r="C145" s="86" t="s">
        <v>19</v>
      </c>
      <c r="D145" s="221">
        <v>323</v>
      </c>
      <c r="E145" s="220"/>
      <c r="F145" s="11">
        <f>E145*D145</f>
        <v>0</v>
      </c>
    </row>
    <row r="146" spans="1:6" ht="12.75">
      <c r="A146" s="87"/>
      <c r="B146" s="101" t="s">
        <v>466</v>
      </c>
      <c r="C146" s="86"/>
      <c r="D146" s="221"/>
      <c r="E146" s="100"/>
      <c r="F146" s="11"/>
    </row>
    <row r="147" spans="1:6" ht="12.75">
      <c r="A147" s="87"/>
      <c r="B147" s="101"/>
      <c r="C147" s="86"/>
      <c r="D147" s="100"/>
      <c r="E147" s="100"/>
      <c r="F147" s="11"/>
    </row>
    <row r="148" spans="1:6" ht="12.75">
      <c r="A148" s="87"/>
      <c r="B148" s="102"/>
      <c r="C148" s="87"/>
      <c r="D148" s="25"/>
      <c r="E148" s="59"/>
      <c r="F148" s="11"/>
    </row>
    <row r="149" spans="1:6" ht="12.75">
      <c r="A149" s="87"/>
      <c r="B149" s="97" t="s">
        <v>467</v>
      </c>
      <c r="C149" s="88"/>
      <c r="D149" s="25"/>
      <c r="E149" s="59"/>
      <c r="F149" s="11"/>
    </row>
    <row r="150" spans="1:6" ht="12.75">
      <c r="A150" s="87"/>
      <c r="B150" s="101" t="s">
        <v>623</v>
      </c>
      <c r="C150" s="87"/>
      <c r="D150" s="25"/>
      <c r="E150" s="59"/>
      <c r="F150" s="11"/>
    </row>
    <row r="151" spans="1:6" ht="12.75">
      <c r="A151" s="87">
        <v>2.28</v>
      </c>
      <c r="B151" s="101" t="s">
        <v>624</v>
      </c>
      <c r="C151" s="87" t="s">
        <v>117</v>
      </c>
      <c r="D151" s="14">
        <v>3</v>
      </c>
      <c r="E151" s="59"/>
      <c r="F151" s="11">
        <f>E151*D151</f>
        <v>0</v>
      </c>
    </row>
    <row r="152" spans="1:6" ht="12.75">
      <c r="A152" s="87"/>
      <c r="B152" s="101"/>
      <c r="C152" s="87"/>
      <c r="D152" s="14"/>
      <c r="E152" s="59"/>
      <c r="F152" s="11"/>
    </row>
    <row r="153" spans="1:6" ht="12.75">
      <c r="A153" s="87">
        <v>2.29</v>
      </c>
      <c r="B153" s="27" t="s">
        <v>625</v>
      </c>
      <c r="C153" s="87" t="s">
        <v>187</v>
      </c>
      <c r="D153" s="14">
        <v>1</v>
      </c>
      <c r="E153" s="59"/>
      <c r="F153" s="11">
        <f>E153*D153</f>
        <v>0</v>
      </c>
    </row>
    <row r="154" spans="1:6" ht="12.75">
      <c r="A154" s="87"/>
      <c r="B154" s="27"/>
      <c r="C154" s="87"/>
      <c r="D154" s="14"/>
      <c r="E154" s="59"/>
      <c r="F154" s="11"/>
    </row>
    <row r="155" spans="1:6" ht="12.75">
      <c r="A155" s="87"/>
      <c r="B155" s="27"/>
      <c r="C155" s="87"/>
      <c r="D155" s="14"/>
      <c r="E155" s="59"/>
      <c r="F155" s="11"/>
    </row>
    <row r="156" spans="1:6" ht="12.75">
      <c r="A156" s="87"/>
      <c r="B156" s="95" t="s">
        <v>10</v>
      </c>
      <c r="C156" s="87"/>
      <c r="D156" s="14"/>
      <c r="E156" s="59"/>
      <c r="F156" s="9">
        <f>SUM(F96:F155)</f>
        <v>0</v>
      </c>
    </row>
    <row r="157" spans="1:6" ht="12.75">
      <c r="A157" s="87"/>
      <c r="B157" s="27"/>
      <c r="C157" s="87"/>
      <c r="D157" s="14"/>
      <c r="E157" s="59"/>
      <c r="F157" s="9"/>
    </row>
    <row r="158" spans="1:6" ht="12.75">
      <c r="A158" s="87"/>
      <c r="B158" s="93" t="s">
        <v>20</v>
      </c>
      <c r="C158" s="87"/>
      <c r="D158" s="14"/>
      <c r="E158" s="59"/>
      <c r="F158" s="11"/>
    </row>
    <row r="159" spans="1:6" ht="12.75">
      <c r="A159" s="87"/>
      <c r="B159" s="103" t="s">
        <v>468</v>
      </c>
      <c r="C159" s="87"/>
      <c r="D159" s="14"/>
      <c r="E159" s="59"/>
      <c r="F159" s="11">
        <f>F94</f>
        <v>0</v>
      </c>
    </row>
    <row r="160" spans="1:6" ht="14.7" customHeight="1">
      <c r="A160" s="87"/>
      <c r="B160" s="103"/>
      <c r="C160" s="87"/>
      <c r="D160" s="14"/>
      <c r="E160" s="59"/>
      <c r="F160" s="11"/>
    </row>
    <row r="161" spans="1:6" ht="12.75">
      <c r="A161" s="87"/>
      <c r="B161" s="103" t="s">
        <v>469</v>
      </c>
      <c r="C161" s="87"/>
      <c r="D161" s="14"/>
      <c r="E161" s="59"/>
      <c r="F161" s="11">
        <f>F156</f>
        <v>0</v>
      </c>
    </row>
    <row r="162" spans="1:6" ht="23.25" customHeight="1">
      <c r="A162" s="87"/>
      <c r="B162" s="62" t="s">
        <v>470</v>
      </c>
      <c r="C162" s="87"/>
      <c r="D162" s="14"/>
      <c r="E162" s="59"/>
      <c r="F162" s="9"/>
    </row>
    <row r="163" spans="1:6" ht="15.75" customHeight="1">
      <c r="A163" s="87"/>
      <c r="B163" s="103" t="s">
        <v>108</v>
      </c>
      <c r="C163" s="87"/>
      <c r="D163" s="14"/>
      <c r="E163" s="59"/>
      <c r="F163" s="11">
        <f>SUM(F159:F162)</f>
        <v>0</v>
      </c>
    </row>
    <row r="164" spans="1:6" ht="21" customHeight="1">
      <c r="A164" s="82" t="s">
        <v>0</v>
      </c>
      <c r="B164" s="82" t="s">
        <v>1</v>
      </c>
      <c r="C164" s="82" t="s">
        <v>2</v>
      </c>
      <c r="D164" s="83" t="s">
        <v>3</v>
      </c>
      <c r="E164" s="84" t="s">
        <v>433</v>
      </c>
      <c r="F164" s="9" t="s">
        <v>389</v>
      </c>
    </row>
    <row r="165" spans="1:6" ht="21" customHeight="1">
      <c r="A165" s="87">
        <v>2</v>
      </c>
      <c r="B165" s="97" t="s">
        <v>471</v>
      </c>
      <c r="C165" s="87"/>
      <c r="D165" s="14"/>
      <c r="E165" s="59"/>
      <c r="F165" s="11"/>
    </row>
    <row r="166" spans="1:6" ht="21" customHeight="1">
      <c r="A166" s="87"/>
      <c r="B166" s="101" t="s">
        <v>472</v>
      </c>
      <c r="C166" s="87" t="s">
        <v>72</v>
      </c>
      <c r="D166" s="86">
        <v>813</v>
      </c>
      <c r="E166" s="59"/>
      <c r="F166" s="11">
        <f>E166*D166</f>
        <v>0</v>
      </c>
    </row>
    <row r="167" spans="1:6" ht="21" customHeight="1">
      <c r="A167" s="87"/>
      <c r="B167" s="97"/>
      <c r="C167" s="87"/>
      <c r="D167" s="14"/>
      <c r="E167" s="59"/>
      <c r="F167" s="11"/>
    </row>
    <row r="168" spans="1:6" ht="26.1" customHeight="1">
      <c r="A168" s="87"/>
      <c r="B168" s="97" t="s">
        <v>473</v>
      </c>
      <c r="C168" s="88"/>
      <c r="D168" s="50"/>
      <c r="E168" s="104"/>
      <c r="F168" s="11"/>
    </row>
    <row r="169" spans="1:6" ht="22.2" customHeight="1">
      <c r="A169" s="87">
        <v>2.1</v>
      </c>
      <c r="B169" s="27" t="s">
        <v>474</v>
      </c>
      <c r="C169" s="87" t="s">
        <v>72</v>
      </c>
      <c r="D169" s="86">
        <v>416</v>
      </c>
      <c r="E169" s="59"/>
      <c r="F169" s="11">
        <f>E169*D169</f>
        <v>0</v>
      </c>
    </row>
    <row r="170" spans="1:6" ht="15.75" customHeight="1">
      <c r="A170" s="87"/>
      <c r="B170" s="27"/>
      <c r="C170" s="87"/>
      <c r="D170" s="86"/>
      <c r="E170" s="59"/>
      <c r="F170" s="11"/>
    </row>
    <row r="171" spans="1:6" ht="20.7" customHeight="1">
      <c r="A171" s="87">
        <v>2.2</v>
      </c>
      <c r="B171" s="27" t="s">
        <v>475</v>
      </c>
      <c r="C171" s="87" t="s">
        <v>72</v>
      </c>
      <c r="D171" s="86">
        <f>D169</f>
        <v>416</v>
      </c>
      <c r="E171" s="59"/>
      <c r="F171" s="11">
        <f>E171*D171</f>
        <v>0</v>
      </c>
    </row>
    <row r="172" spans="1:6" ht="23.1" customHeight="1">
      <c r="A172" s="87"/>
      <c r="B172" s="27" t="s">
        <v>476</v>
      </c>
      <c r="C172" s="87"/>
      <c r="D172" s="86"/>
      <c r="E172" s="59"/>
      <c r="F172" s="11"/>
    </row>
    <row r="173" spans="1:6" ht="15.75" customHeight="1">
      <c r="A173" s="87"/>
      <c r="B173" s="89"/>
      <c r="C173" s="87"/>
      <c r="D173" s="14"/>
      <c r="E173" s="59"/>
      <c r="F173" s="11"/>
    </row>
    <row r="174" spans="1:6" ht="15.75" customHeight="1">
      <c r="A174" s="87"/>
      <c r="B174" s="89" t="s">
        <v>477</v>
      </c>
      <c r="C174" s="87"/>
      <c r="D174" s="14"/>
      <c r="E174" s="59"/>
      <c r="F174" s="11"/>
    </row>
    <row r="175" spans="1:6" ht="15.75" customHeight="1">
      <c r="A175" s="87"/>
      <c r="B175" s="97" t="s">
        <v>478</v>
      </c>
      <c r="C175" s="87"/>
      <c r="D175" s="86"/>
      <c r="E175" s="59"/>
      <c r="F175" s="63"/>
    </row>
    <row r="176" spans="1:6" ht="15.75" customHeight="1">
      <c r="A176" s="87"/>
      <c r="B176" s="105" t="s">
        <v>194</v>
      </c>
      <c r="C176" s="87"/>
      <c r="D176" s="86"/>
      <c r="E176" s="59"/>
      <c r="F176" s="63"/>
    </row>
    <row r="177" spans="1:6" ht="15.75" customHeight="1">
      <c r="A177" s="87">
        <v>2.3</v>
      </c>
      <c r="B177" s="27" t="s">
        <v>90</v>
      </c>
      <c r="C177" s="87" t="s">
        <v>72</v>
      </c>
      <c r="D177" s="86">
        <f>D171</f>
        <v>416</v>
      </c>
      <c r="E177" s="59"/>
      <c r="F177" s="11">
        <f>E177*D177</f>
        <v>0</v>
      </c>
    </row>
    <row r="178" spans="1:6" ht="15.75" customHeight="1">
      <c r="A178" s="87"/>
      <c r="B178" s="27" t="s">
        <v>91</v>
      </c>
      <c r="C178" s="87"/>
      <c r="D178" s="86"/>
      <c r="E178" s="59"/>
      <c r="F178" s="63"/>
    </row>
    <row r="179" spans="1:6" ht="15.75" customHeight="1">
      <c r="A179" s="87"/>
      <c r="B179" s="89"/>
      <c r="C179" s="87"/>
      <c r="D179" s="14"/>
      <c r="E179" s="59"/>
      <c r="F179" s="11"/>
    </row>
    <row r="180" spans="1:6" ht="15.75" customHeight="1">
      <c r="A180" s="87"/>
      <c r="B180" s="60" t="s">
        <v>479</v>
      </c>
      <c r="C180" s="87"/>
      <c r="D180" s="14"/>
      <c r="E180" s="106"/>
      <c r="F180" s="11"/>
    </row>
    <row r="181" spans="1:6" ht="15.75" customHeight="1">
      <c r="A181" s="87"/>
      <c r="B181" s="27" t="s">
        <v>182</v>
      </c>
      <c r="C181" s="87"/>
      <c r="D181" s="14"/>
      <c r="E181" s="106"/>
      <c r="F181" s="11"/>
    </row>
    <row r="182" spans="1:6" ht="15.75" customHeight="1">
      <c r="A182" s="87">
        <v>2.4</v>
      </c>
      <c r="B182" s="27" t="s">
        <v>183</v>
      </c>
      <c r="C182" s="87" t="s">
        <v>7</v>
      </c>
      <c r="D182" s="14">
        <v>924</v>
      </c>
      <c r="E182" s="106">
        <f>E105</f>
        <v>0</v>
      </c>
      <c r="F182" s="11">
        <f>E182*D182</f>
        <v>0</v>
      </c>
    </row>
    <row r="183" spans="1:6" ht="15.75" customHeight="1">
      <c r="A183" s="87"/>
      <c r="B183" s="27" t="s">
        <v>184</v>
      </c>
      <c r="C183" s="87"/>
      <c r="D183" s="14"/>
      <c r="E183" s="106"/>
      <c r="F183" s="184"/>
    </row>
    <row r="184" spans="1:6" ht="15.75" customHeight="1">
      <c r="A184" s="87"/>
      <c r="B184" s="27"/>
      <c r="C184" s="87"/>
      <c r="D184" s="14"/>
      <c r="E184" s="59"/>
      <c r="F184" s="63"/>
    </row>
    <row r="185" spans="1:6" ht="21" customHeight="1">
      <c r="A185" s="87"/>
      <c r="B185" s="97" t="s">
        <v>480</v>
      </c>
      <c r="C185" s="87"/>
      <c r="D185" s="14"/>
      <c r="E185" s="59"/>
      <c r="F185" s="11"/>
    </row>
    <row r="186" spans="1:6" ht="21" customHeight="1">
      <c r="A186" s="87">
        <v>2.5</v>
      </c>
      <c r="B186" s="107" t="s">
        <v>481</v>
      </c>
      <c r="C186" s="87" t="s">
        <v>72</v>
      </c>
      <c r="D186" s="14">
        <v>62</v>
      </c>
      <c r="E186" s="59"/>
      <c r="F186" s="11">
        <f>E186*D186</f>
        <v>0</v>
      </c>
    </row>
    <row r="187" spans="1:6" ht="21" customHeight="1">
      <c r="A187" s="87"/>
      <c r="B187" s="108" t="s">
        <v>482</v>
      </c>
      <c r="C187" s="87"/>
      <c r="D187" s="14"/>
      <c r="E187" s="59"/>
      <c r="F187" s="11"/>
    </row>
    <row r="188" spans="1:6" ht="21" customHeight="1">
      <c r="A188" s="87"/>
      <c r="B188" s="108"/>
      <c r="C188" s="87"/>
      <c r="D188" s="14"/>
      <c r="E188" s="59"/>
      <c r="F188" s="11"/>
    </row>
    <row r="189" spans="1:6" ht="23.1" customHeight="1">
      <c r="A189" s="87"/>
      <c r="B189" s="60" t="s">
        <v>483</v>
      </c>
      <c r="C189" s="87"/>
      <c r="D189" s="14"/>
      <c r="E189" s="59"/>
      <c r="F189" s="11"/>
    </row>
    <row r="190" spans="1:6" ht="23.1" customHeight="1">
      <c r="A190" s="87"/>
      <c r="B190" s="27" t="s">
        <v>484</v>
      </c>
      <c r="C190" s="87"/>
      <c r="D190" s="14"/>
      <c r="E190" s="59"/>
      <c r="F190" s="11"/>
    </row>
    <row r="191" spans="1:6" ht="23.1" customHeight="1">
      <c r="A191" s="87">
        <v>2.6</v>
      </c>
      <c r="B191" s="27" t="s">
        <v>485</v>
      </c>
      <c r="C191" s="87"/>
      <c r="D191" s="14"/>
      <c r="E191" s="59" t="s">
        <v>345</v>
      </c>
      <c r="F191" s="11"/>
    </row>
    <row r="192" spans="1:6" ht="23.1" customHeight="1">
      <c r="A192" s="87"/>
      <c r="B192" s="27" t="s">
        <v>486</v>
      </c>
      <c r="C192" s="87"/>
      <c r="D192" s="14"/>
      <c r="E192" s="59"/>
      <c r="F192" s="11"/>
    </row>
    <row r="193" spans="1:6" ht="23.1" customHeight="1">
      <c r="A193" s="87"/>
      <c r="B193" s="85" t="s">
        <v>487</v>
      </c>
      <c r="C193" s="87"/>
      <c r="D193" s="14"/>
      <c r="E193" s="59"/>
      <c r="F193" s="11"/>
    </row>
    <row r="194" spans="1:6" ht="23.1" customHeight="1">
      <c r="A194" s="87"/>
      <c r="B194" s="85"/>
      <c r="C194" s="87"/>
      <c r="D194" s="14"/>
      <c r="E194" s="59"/>
      <c r="F194" s="11"/>
    </row>
    <row r="195" spans="1:6" ht="23.1" customHeight="1">
      <c r="A195" s="87"/>
      <c r="B195" s="109" t="s">
        <v>488</v>
      </c>
      <c r="C195" s="88"/>
      <c r="D195" s="50"/>
      <c r="E195" s="110"/>
      <c r="F195" s="11"/>
    </row>
    <row r="196" spans="1:6" ht="25.35" customHeight="1">
      <c r="A196" s="87">
        <v>2.9</v>
      </c>
      <c r="B196" s="101" t="s">
        <v>489</v>
      </c>
      <c r="C196" s="88" t="s">
        <v>19</v>
      </c>
      <c r="D196" s="50">
        <v>8</v>
      </c>
      <c r="E196" s="11"/>
      <c r="F196" s="11">
        <f>E196*D196</f>
        <v>0</v>
      </c>
    </row>
    <row r="197" spans="1:6" ht="25.35" customHeight="1">
      <c r="A197" s="87"/>
      <c r="B197" s="101"/>
      <c r="C197" s="88"/>
      <c r="D197" s="50"/>
      <c r="E197" s="11"/>
      <c r="F197" s="11"/>
    </row>
    <row r="198" spans="1:6" ht="25.35" customHeight="1">
      <c r="A198" s="87"/>
      <c r="B198" s="60" t="s">
        <v>490</v>
      </c>
      <c r="C198" s="88"/>
      <c r="D198" s="50"/>
      <c r="E198" s="11"/>
      <c r="F198" s="11"/>
    </row>
    <row r="199" spans="1:6" ht="25.35" customHeight="1">
      <c r="A199" s="87"/>
      <c r="B199" s="27" t="s">
        <v>491</v>
      </c>
      <c r="C199" s="88"/>
      <c r="D199" s="50"/>
      <c r="E199" s="11"/>
      <c r="F199" s="11"/>
    </row>
    <row r="200" spans="1:6" ht="25.35" customHeight="1">
      <c r="A200" s="111">
        <v>2.1</v>
      </c>
      <c r="B200" s="27" t="s">
        <v>492</v>
      </c>
      <c r="C200" s="88" t="s">
        <v>73</v>
      </c>
      <c r="D200" s="86">
        <v>10</v>
      </c>
      <c r="E200" s="50"/>
      <c r="F200" s="11">
        <f>E200*D200</f>
        <v>0</v>
      </c>
    </row>
    <row r="201" spans="1:6" ht="25.35" customHeight="1">
      <c r="A201" s="87"/>
      <c r="B201" s="101"/>
      <c r="C201" s="88"/>
      <c r="D201" s="50"/>
      <c r="E201" s="11"/>
      <c r="F201" s="11"/>
    </row>
    <row r="202" spans="1:6" ht="25.35" customHeight="1">
      <c r="A202" s="87"/>
      <c r="B202" s="27" t="s">
        <v>493</v>
      </c>
      <c r="C202" s="88"/>
      <c r="D202" s="50"/>
      <c r="E202" s="11"/>
      <c r="F202" s="11"/>
    </row>
    <row r="203" spans="1:6" ht="25.35" customHeight="1">
      <c r="A203" s="87"/>
      <c r="B203" s="27" t="s">
        <v>494</v>
      </c>
      <c r="C203" s="88"/>
      <c r="D203" s="50"/>
      <c r="E203" s="11"/>
      <c r="F203" s="11"/>
    </row>
    <row r="204" spans="1:6" ht="25.35" customHeight="1">
      <c r="A204" s="87"/>
      <c r="B204" s="27" t="s">
        <v>495</v>
      </c>
      <c r="C204" s="88"/>
      <c r="D204" s="50"/>
      <c r="E204" s="11"/>
      <c r="F204" s="11"/>
    </row>
    <row r="205" spans="1:6" ht="25.35" customHeight="1">
      <c r="A205" s="87">
        <v>2.11</v>
      </c>
      <c r="B205" s="27" t="s">
        <v>496</v>
      </c>
      <c r="C205" s="88" t="s">
        <v>117</v>
      </c>
      <c r="D205" s="50">
        <v>11</v>
      </c>
      <c r="E205" s="11"/>
      <c r="F205" s="11">
        <f>E205*D205</f>
        <v>0</v>
      </c>
    </row>
    <row r="206" spans="1:6" ht="25.35" customHeight="1">
      <c r="A206" s="87"/>
      <c r="B206" s="101"/>
      <c r="C206" s="88"/>
      <c r="D206" s="50"/>
      <c r="E206" s="11"/>
      <c r="F206" s="11"/>
    </row>
    <row r="207" spans="1:6" ht="15.75" customHeight="1">
      <c r="A207" s="87">
        <v>3</v>
      </c>
      <c r="B207" s="28" t="s">
        <v>497</v>
      </c>
      <c r="C207" s="87"/>
      <c r="D207" s="14"/>
      <c r="E207" s="59"/>
      <c r="F207" s="11"/>
    </row>
    <row r="208" spans="1:6" ht="23.1" customHeight="1">
      <c r="A208" s="87"/>
      <c r="B208" s="28" t="s">
        <v>498</v>
      </c>
      <c r="C208" s="87"/>
      <c r="D208" s="14"/>
      <c r="E208" s="59"/>
      <c r="F208" s="11"/>
    </row>
    <row r="209" spans="1:6" ht="15.75" customHeight="1">
      <c r="A209" s="11"/>
      <c r="B209" s="27" t="s">
        <v>499</v>
      </c>
      <c r="C209" s="101"/>
      <c r="D209" s="14"/>
      <c r="E209" s="59"/>
      <c r="F209" s="11"/>
    </row>
    <row r="210" spans="1:6" ht="15.75" customHeight="1">
      <c r="A210" s="87"/>
      <c r="B210" s="27" t="s">
        <v>500</v>
      </c>
      <c r="C210" s="112"/>
      <c r="D210" s="14"/>
      <c r="E210" s="59"/>
      <c r="F210" s="11"/>
    </row>
    <row r="211" spans="1:6" ht="15.75" customHeight="1">
      <c r="A211" s="87">
        <v>3.1</v>
      </c>
      <c r="B211" s="27" t="s">
        <v>501</v>
      </c>
      <c r="C211" s="87"/>
      <c r="D211" s="14"/>
      <c r="E211" s="59"/>
      <c r="F211" s="11"/>
    </row>
    <row r="212" spans="1:6" ht="15.75" customHeight="1">
      <c r="A212" s="87"/>
      <c r="B212" s="27" t="s">
        <v>502</v>
      </c>
      <c r="C212" s="87" t="s">
        <v>117</v>
      </c>
      <c r="D212" s="14">
        <v>6</v>
      </c>
      <c r="E212" s="59"/>
      <c r="F212" s="11">
        <f>E212*D212</f>
        <v>0</v>
      </c>
    </row>
    <row r="213" spans="1:6" ht="15.75" customHeight="1">
      <c r="A213" s="87"/>
      <c r="B213" s="27" t="s">
        <v>503</v>
      </c>
      <c r="C213" s="87"/>
      <c r="D213" s="14"/>
      <c r="E213" s="59"/>
      <c r="F213" s="11"/>
    </row>
    <row r="214" spans="1:6" ht="15.75" customHeight="1">
      <c r="A214" s="87"/>
      <c r="B214" s="27" t="s">
        <v>504</v>
      </c>
      <c r="C214" s="87"/>
      <c r="D214" s="14"/>
      <c r="E214" s="59"/>
      <c r="F214" s="11"/>
    </row>
    <row r="215" spans="1:6" ht="15.75" customHeight="1">
      <c r="A215" s="87"/>
      <c r="B215" s="27"/>
      <c r="C215" s="87"/>
      <c r="D215" s="14"/>
      <c r="E215" s="59"/>
      <c r="F215" s="11"/>
    </row>
    <row r="216" spans="1:6" ht="15.75" customHeight="1">
      <c r="A216" s="113"/>
      <c r="B216" s="27" t="s">
        <v>505</v>
      </c>
      <c r="C216" s="87"/>
      <c r="D216" s="14"/>
      <c r="E216" s="59"/>
      <c r="F216" s="11"/>
    </row>
    <row r="217" spans="1:6" ht="15.75" customHeight="1">
      <c r="A217" s="87">
        <v>3.2</v>
      </c>
      <c r="B217" s="27" t="s">
        <v>506</v>
      </c>
      <c r="C217" s="112"/>
      <c r="D217" s="14"/>
      <c r="E217" s="59" t="s">
        <v>70</v>
      </c>
      <c r="F217" s="11"/>
    </row>
    <row r="218" spans="1:6" ht="15.75" customHeight="1">
      <c r="A218" s="87"/>
      <c r="B218" s="27"/>
      <c r="C218" s="112"/>
      <c r="D218" s="14"/>
      <c r="E218" s="59"/>
      <c r="F218" s="11"/>
    </row>
    <row r="219" spans="1:6" ht="15.75" customHeight="1">
      <c r="A219" s="87">
        <v>4</v>
      </c>
      <c r="B219" s="28" t="s">
        <v>507</v>
      </c>
      <c r="C219" s="112"/>
      <c r="D219" s="14"/>
      <c r="E219" s="59"/>
      <c r="F219" s="11"/>
    </row>
    <row r="220" spans="1:6" ht="15.75" customHeight="1">
      <c r="A220" s="87"/>
      <c r="B220" s="85" t="s">
        <v>508</v>
      </c>
      <c r="C220" s="87"/>
      <c r="D220" s="14"/>
      <c r="E220" s="59"/>
      <c r="F220" s="11"/>
    </row>
    <row r="221" spans="1:6" ht="15.75" customHeight="1">
      <c r="A221" s="87">
        <v>4.1</v>
      </c>
      <c r="B221" s="85" t="s">
        <v>509</v>
      </c>
      <c r="C221" s="87"/>
      <c r="D221" s="14"/>
      <c r="E221" s="59"/>
      <c r="F221" s="11"/>
    </row>
    <row r="222" spans="1:6" ht="15.75" customHeight="1">
      <c r="A222" s="87"/>
      <c r="B222" s="85" t="s">
        <v>510</v>
      </c>
      <c r="C222" s="87" t="s">
        <v>117</v>
      </c>
      <c r="D222" s="14">
        <v>5</v>
      </c>
      <c r="E222" s="59"/>
      <c r="F222" s="11">
        <f>E222*D222</f>
        <v>0</v>
      </c>
    </row>
    <row r="223" spans="1:6" ht="15.75" customHeight="1">
      <c r="A223" s="87"/>
      <c r="B223" s="85"/>
      <c r="C223" s="87"/>
      <c r="D223" s="14"/>
      <c r="E223" s="59"/>
      <c r="F223" s="11"/>
    </row>
    <row r="224" spans="1:6" ht="19.2" customHeight="1">
      <c r="A224" s="87"/>
      <c r="B224" s="114" t="s">
        <v>471</v>
      </c>
      <c r="C224" s="87"/>
      <c r="D224" s="14"/>
      <c r="E224" s="59"/>
      <c r="F224" s="11"/>
    </row>
    <row r="225" spans="1:6" ht="18.45" customHeight="1">
      <c r="A225" s="87"/>
      <c r="B225" s="103" t="s">
        <v>108</v>
      </c>
      <c r="C225" s="87"/>
      <c r="D225" s="14"/>
      <c r="E225" s="59"/>
      <c r="F225" s="11">
        <f>SUM(F165:F224)</f>
        <v>0</v>
      </c>
    </row>
    <row r="226" spans="1:6" ht="21" customHeight="1">
      <c r="A226" s="82" t="s">
        <v>0</v>
      </c>
      <c r="B226" s="82" t="s">
        <v>1</v>
      </c>
      <c r="C226" s="82" t="s">
        <v>2</v>
      </c>
      <c r="D226" s="83" t="s">
        <v>3</v>
      </c>
      <c r="E226" s="84" t="s">
        <v>433</v>
      </c>
      <c r="F226" s="9" t="s">
        <v>389</v>
      </c>
    </row>
    <row r="227" spans="1:6" ht="21" customHeight="1">
      <c r="A227" s="82"/>
      <c r="B227" s="26" t="s">
        <v>511</v>
      </c>
      <c r="C227" s="82"/>
      <c r="D227" s="83"/>
      <c r="E227" s="84"/>
      <c r="F227" s="9"/>
    </row>
    <row r="228" spans="1:6" ht="32.25" customHeight="1">
      <c r="A228" s="113">
        <v>1</v>
      </c>
      <c r="B228" s="115" t="s">
        <v>512</v>
      </c>
      <c r="C228" s="87"/>
      <c r="D228" s="87"/>
      <c r="E228" s="11"/>
      <c r="F228" s="69"/>
    </row>
    <row r="229" spans="1:7" ht="21" customHeight="1">
      <c r="A229" s="113"/>
      <c r="B229" s="115" t="s">
        <v>513</v>
      </c>
      <c r="C229" s="87"/>
      <c r="D229" s="87"/>
      <c r="E229" s="11"/>
      <c r="F229" s="69"/>
      <c r="G229" s="273"/>
    </row>
    <row r="230" spans="1:7" ht="21" customHeight="1">
      <c r="A230" s="113"/>
      <c r="B230" s="115" t="s">
        <v>514</v>
      </c>
      <c r="C230" s="112">
        <v>1</v>
      </c>
      <c r="D230" s="112" t="s">
        <v>515</v>
      </c>
      <c r="E230" s="116"/>
      <c r="F230" s="69">
        <f>C230*E230</f>
        <v>0</v>
      </c>
      <c r="G230" s="273"/>
    </row>
    <row r="231" spans="1:7" ht="21" customHeight="1">
      <c r="A231" s="117"/>
      <c r="B231" s="118" t="s">
        <v>516</v>
      </c>
      <c r="C231" s="118"/>
      <c r="D231" s="118"/>
      <c r="E231" s="118"/>
      <c r="F231" s="118"/>
      <c r="G231" s="273"/>
    </row>
    <row r="232" spans="1:7" ht="21" customHeight="1">
      <c r="A232" s="117"/>
      <c r="B232" s="118" t="s">
        <v>517</v>
      </c>
      <c r="C232" s="118"/>
      <c r="D232" s="118"/>
      <c r="E232" s="118"/>
      <c r="F232" s="118"/>
      <c r="G232" s="273"/>
    </row>
    <row r="233" spans="1:7" ht="21" customHeight="1">
      <c r="A233" s="117"/>
      <c r="B233" s="118" t="s">
        <v>518</v>
      </c>
      <c r="C233" s="118"/>
      <c r="D233" s="118"/>
      <c r="E233" s="118"/>
      <c r="F233" s="118"/>
      <c r="G233" s="273"/>
    </row>
    <row r="234" spans="1:7" ht="21" customHeight="1">
      <c r="A234" s="117"/>
      <c r="B234" s="118"/>
      <c r="C234" s="118"/>
      <c r="D234" s="118"/>
      <c r="E234" s="118"/>
      <c r="F234" s="118"/>
      <c r="G234" s="273"/>
    </row>
    <row r="235" spans="1:7" ht="21" customHeight="1">
      <c r="A235" s="117">
        <v>2</v>
      </c>
      <c r="B235" s="118" t="s">
        <v>519</v>
      </c>
      <c r="C235" s="118"/>
      <c r="D235" s="118"/>
      <c r="E235" s="118"/>
      <c r="F235" s="118"/>
      <c r="G235" s="273"/>
    </row>
    <row r="236" spans="1:7" ht="21" customHeight="1">
      <c r="A236" s="119"/>
      <c r="B236" s="118" t="s">
        <v>520</v>
      </c>
      <c r="C236" s="112">
        <v>1</v>
      </c>
      <c r="D236" s="112" t="s">
        <v>515</v>
      </c>
      <c r="E236" s="116"/>
      <c r="F236" s="69">
        <f>C236*E236</f>
        <v>0</v>
      </c>
      <c r="G236" s="273"/>
    </row>
    <row r="237" spans="1:7" ht="21" customHeight="1">
      <c r="A237" s="119"/>
      <c r="B237" s="118"/>
      <c r="C237" s="118"/>
      <c r="D237" s="118"/>
      <c r="E237" s="118"/>
      <c r="F237" s="118"/>
      <c r="G237" s="273"/>
    </row>
    <row r="238" spans="1:7" ht="21" customHeight="1">
      <c r="A238" s="117">
        <v>3</v>
      </c>
      <c r="B238" s="118" t="s">
        <v>521</v>
      </c>
      <c r="C238" s="118"/>
      <c r="D238" s="118"/>
      <c r="E238" s="118"/>
      <c r="F238" s="118"/>
      <c r="G238" s="273"/>
    </row>
    <row r="239" spans="1:7" ht="21" customHeight="1">
      <c r="A239" s="119"/>
      <c r="B239" s="118" t="s">
        <v>522</v>
      </c>
      <c r="C239" s="112">
        <v>1</v>
      </c>
      <c r="D239" s="112" t="s">
        <v>515</v>
      </c>
      <c r="E239" s="116"/>
      <c r="F239" s="69">
        <f>C239*E239</f>
        <v>0</v>
      </c>
      <c r="G239" s="273"/>
    </row>
    <row r="240" spans="1:7" ht="21" customHeight="1">
      <c r="A240" s="119"/>
      <c r="B240" s="118"/>
      <c r="C240" s="118"/>
      <c r="D240" s="118"/>
      <c r="E240" s="118"/>
      <c r="F240" s="118"/>
      <c r="G240" s="273"/>
    </row>
    <row r="241" spans="1:7" ht="21" customHeight="1">
      <c r="A241" s="119"/>
      <c r="B241" s="118" t="s">
        <v>523</v>
      </c>
      <c r="C241" s="118"/>
      <c r="D241" s="118"/>
      <c r="E241" s="118"/>
      <c r="F241" s="118"/>
      <c r="G241" s="273"/>
    </row>
    <row r="242" spans="1:7" ht="21" customHeight="1">
      <c r="A242" s="117">
        <v>4</v>
      </c>
      <c r="B242" s="118" t="s">
        <v>524</v>
      </c>
      <c r="C242" s="118"/>
      <c r="D242" s="118"/>
      <c r="E242" s="118"/>
      <c r="F242" s="118"/>
      <c r="G242" s="273"/>
    </row>
    <row r="243" spans="1:7" ht="21" customHeight="1">
      <c r="A243" s="119"/>
      <c r="B243" s="118"/>
      <c r="C243" s="118"/>
      <c r="D243" s="118"/>
      <c r="E243" s="118"/>
      <c r="F243" s="118"/>
      <c r="G243" s="273"/>
    </row>
    <row r="244" spans="1:7" ht="21" customHeight="1">
      <c r="A244" s="119"/>
      <c r="B244" s="118"/>
      <c r="C244" s="118"/>
      <c r="D244" s="118"/>
      <c r="E244" s="118"/>
      <c r="F244" s="118"/>
      <c r="G244" s="273"/>
    </row>
    <row r="245" spans="1:7" ht="21" customHeight="1">
      <c r="A245" s="119"/>
      <c r="B245" s="118"/>
      <c r="C245" s="118"/>
      <c r="D245" s="118"/>
      <c r="E245" s="118"/>
      <c r="F245" s="118"/>
      <c r="G245" s="273"/>
    </row>
    <row r="246" spans="1:7" ht="21" customHeight="1">
      <c r="A246" s="118"/>
      <c r="B246" s="120" t="s">
        <v>525</v>
      </c>
      <c r="C246" s="118"/>
      <c r="D246" s="118"/>
      <c r="E246" s="118"/>
      <c r="F246" s="118"/>
      <c r="G246" s="273"/>
    </row>
    <row r="247" spans="1:7" ht="21" customHeight="1">
      <c r="A247" s="118"/>
      <c r="B247" s="120" t="s">
        <v>108</v>
      </c>
      <c r="C247" s="118"/>
      <c r="D247" s="118"/>
      <c r="E247" s="118"/>
      <c r="F247" s="121">
        <f>SUM(F230:F246)</f>
        <v>0</v>
      </c>
      <c r="G247" s="273"/>
    </row>
    <row r="248" spans="1:6" ht="21" customHeight="1">
      <c r="A248" s="82"/>
      <c r="B248" s="82"/>
      <c r="C248" s="82"/>
      <c r="D248" s="83"/>
      <c r="E248" s="84"/>
      <c r="F248" s="9"/>
    </row>
    <row r="249" spans="1:6" ht="21" customHeight="1">
      <c r="A249" s="82"/>
      <c r="B249" s="82"/>
      <c r="C249" s="82"/>
      <c r="D249" s="83"/>
      <c r="E249" s="84"/>
      <c r="F249" s="9"/>
    </row>
    <row r="250" spans="1:6" ht="21" customHeight="1">
      <c r="A250" s="82"/>
      <c r="B250" s="82"/>
      <c r="C250" s="82"/>
      <c r="D250" s="83"/>
      <c r="E250" s="84"/>
      <c r="F250" s="9"/>
    </row>
    <row r="251" spans="1:6" ht="21" customHeight="1">
      <c r="A251" s="87"/>
      <c r="B251" s="89"/>
      <c r="C251" s="87"/>
      <c r="D251" s="14"/>
      <c r="E251" s="59"/>
      <c r="F251" s="11"/>
    </row>
    <row r="252" spans="1:6" ht="21" customHeight="1">
      <c r="A252" s="87"/>
      <c r="B252" s="93" t="s">
        <v>526</v>
      </c>
      <c r="C252" s="87"/>
      <c r="D252" s="14"/>
      <c r="E252" s="59"/>
      <c r="F252" s="11"/>
    </row>
    <row r="253" spans="1:6" ht="21" customHeight="1">
      <c r="A253" s="87"/>
      <c r="B253" s="89"/>
      <c r="C253" s="87"/>
      <c r="D253" s="14"/>
      <c r="E253" s="59"/>
      <c r="F253" s="11"/>
    </row>
    <row r="254" spans="1:6" ht="21" customHeight="1">
      <c r="A254" s="87"/>
      <c r="B254" s="85" t="s">
        <v>470</v>
      </c>
      <c r="C254" s="87"/>
      <c r="D254" s="14"/>
      <c r="E254" s="59"/>
      <c r="F254" s="11">
        <f>F163</f>
        <v>0</v>
      </c>
    </row>
    <row r="255" spans="1:6" ht="21" customHeight="1">
      <c r="A255" s="87"/>
      <c r="B255" s="108"/>
      <c r="C255" s="87"/>
      <c r="D255" s="14"/>
      <c r="E255" s="59"/>
      <c r="F255" s="11"/>
    </row>
    <row r="256" spans="1:6" ht="21" customHeight="1">
      <c r="A256" s="87"/>
      <c r="B256" s="122" t="s">
        <v>471</v>
      </c>
      <c r="C256" s="87"/>
      <c r="D256" s="14"/>
      <c r="E256" s="59"/>
      <c r="F256" s="11">
        <f>F225</f>
        <v>0</v>
      </c>
    </row>
    <row r="257" spans="1:6" ht="21" customHeight="1">
      <c r="A257" s="87"/>
      <c r="B257" s="122"/>
      <c r="C257" s="87"/>
      <c r="D257" s="14"/>
      <c r="E257" s="59"/>
      <c r="F257" s="11"/>
    </row>
    <row r="258" spans="1:6" ht="21" customHeight="1">
      <c r="A258" s="87"/>
      <c r="B258" s="123" t="s">
        <v>525</v>
      </c>
      <c r="C258" s="87"/>
      <c r="D258" s="14"/>
      <c r="E258" s="59"/>
      <c r="F258" s="11">
        <f>F247</f>
        <v>0</v>
      </c>
    </row>
    <row r="259" spans="1:6" ht="21" customHeight="1">
      <c r="A259" s="87"/>
      <c r="B259" s="122"/>
      <c r="C259" s="87"/>
      <c r="D259" s="14"/>
      <c r="E259" s="59"/>
      <c r="F259" s="11"/>
    </row>
    <row r="260" spans="1:6" ht="21" customHeight="1">
      <c r="A260" s="87"/>
      <c r="B260" s="89"/>
      <c r="C260" s="87"/>
      <c r="D260" s="14"/>
      <c r="E260" s="59"/>
      <c r="F260" s="11"/>
    </row>
    <row r="261" spans="1:6" ht="21" customHeight="1">
      <c r="A261" s="87"/>
      <c r="B261" s="124" t="s">
        <v>67</v>
      </c>
      <c r="C261" s="87"/>
      <c r="D261" s="86"/>
      <c r="E261" s="125"/>
      <c r="F261" s="126">
        <f>SUM(F254:F260)</f>
        <v>0</v>
      </c>
    </row>
    <row r="262" spans="1:6" ht="21" customHeight="1">
      <c r="A262" s="82" t="s">
        <v>0</v>
      </c>
      <c r="B262" s="82" t="s">
        <v>1</v>
      </c>
      <c r="C262" s="82" t="s">
        <v>2</v>
      </c>
      <c r="D262" s="83" t="s">
        <v>3</v>
      </c>
      <c r="E262" s="84" t="s">
        <v>433</v>
      </c>
      <c r="F262" s="9" t="s">
        <v>389</v>
      </c>
    </row>
    <row r="263" spans="1:6" ht="21" customHeight="1">
      <c r="A263" s="87">
        <v>1</v>
      </c>
      <c r="B263" s="89" t="s">
        <v>527</v>
      </c>
      <c r="C263" s="87"/>
      <c r="D263" s="14"/>
      <c r="E263" s="59"/>
      <c r="F263" s="11"/>
    </row>
    <row r="264" spans="1:6" ht="21" customHeight="1">
      <c r="A264" s="87"/>
      <c r="B264" s="89" t="s">
        <v>528</v>
      </c>
      <c r="C264" s="87"/>
      <c r="D264" s="14"/>
      <c r="E264" s="59"/>
      <c r="F264" s="11"/>
    </row>
    <row r="265" spans="1:7" s="81" customFormat="1" ht="21" customHeight="1">
      <c r="A265" s="87"/>
      <c r="B265" s="85" t="s">
        <v>529</v>
      </c>
      <c r="C265" s="87"/>
      <c r="D265" s="14"/>
      <c r="E265" s="59"/>
      <c r="F265" s="11"/>
      <c r="G265" s="195"/>
    </row>
    <row r="266" spans="1:7" s="81" customFormat="1" ht="21" customHeight="1">
      <c r="A266" s="87">
        <v>1.2</v>
      </c>
      <c r="B266" s="85" t="s">
        <v>617</v>
      </c>
      <c r="C266" s="87"/>
      <c r="D266" s="14"/>
      <c r="E266" s="59" t="s">
        <v>345</v>
      </c>
      <c r="F266" s="11"/>
      <c r="G266" s="274"/>
    </row>
    <row r="267" spans="1:7" s="81" customFormat="1" ht="21" customHeight="1">
      <c r="A267" s="87"/>
      <c r="B267" s="85" t="s">
        <v>618</v>
      </c>
      <c r="C267" s="87"/>
      <c r="D267" s="14"/>
      <c r="E267" s="59"/>
      <c r="F267" s="11"/>
      <c r="G267" s="274"/>
    </row>
    <row r="268" spans="1:7" s="81" customFormat="1" ht="21" customHeight="1">
      <c r="A268" s="87"/>
      <c r="B268" s="89"/>
      <c r="C268" s="87"/>
      <c r="D268" s="14"/>
      <c r="E268" s="59"/>
      <c r="F268" s="11"/>
      <c r="G268" s="274"/>
    </row>
    <row r="269" spans="1:7" s="81" customFormat="1" ht="21" customHeight="1">
      <c r="A269" s="87">
        <v>1.3</v>
      </c>
      <c r="B269" s="85" t="s">
        <v>530</v>
      </c>
      <c r="C269" s="87"/>
      <c r="D269" s="14"/>
      <c r="E269" s="59"/>
      <c r="F269" s="11"/>
      <c r="G269" s="274"/>
    </row>
    <row r="270" spans="1:7" s="81" customFormat="1" ht="21" customHeight="1">
      <c r="A270" s="87"/>
      <c r="B270" s="85" t="s">
        <v>614</v>
      </c>
      <c r="C270" s="87"/>
      <c r="D270" s="14"/>
      <c r="E270" s="59" t="s">
        <v>345</v>
      </c>
      <c r="F270" s="11"/>
      <c r="G270" s="274"/>
    </row>
    <row r="271" spans="1:7" s="81" customFormat="1" ht="21" customHeight="1">
      <c r="A271" s="87"/>
      <c r="B271" s="108" t="s">
        <v>613</v>
      </c>
      <c r="C271" s="87"/>
      <c r="D271" s="14"/>
      <c r="E271" s="59"/>
      <c r="F271" s="11"/>
      <c r="G271" s="274"/>
    </row>
    <row r="272" spans="1:7" s="81" customFormat="1" ht="21" customHeight="1">
      <c r="A272" s="87"/>
      <c r="B272" s="108" t="s">
        <v>615</v>
      </c>
      <c r="C272" s="87"/>
      <c r="D272" s="14"/>
      <c r="E272" s="59"/>
      <c r="F272" s="11"/>
      <c r="G272" s="195"/>
    </row>
    <row r="273" spans="1:7" s="81" customFormat="1" ht="21" customHeight="1">
      <c r="A273" s="87"/>
      <c r="B273" s="85" t="s">
        <v>616</v>
      </c>
      <c r="C273" s="87"/>
      <c r="D273" s="14"/>
      <c r="E273" s="59"/>
      <c r="F273" s="11"/>
      <c r="G273" s="195"/>
    </row>
    <row r="274" spans="1:7" s="81" customFormat="1" ht="21" customHeight="1">
      <c r="A274" s="87"/>
      <c r="B274" s="89"/>
      <c r="C274" s="87"/>
      <c r="D274" s="14"/>
      <c r="E274" s="59"/>
      <c r="F274" s="11"/>
      <c r="G274" s="195"/>
    </row>
    <row r="275" spans="1:7" s="81" customFormat="1" ht="21" customHeight="1">
      <c r="A275" s="87"/>
      <c r="B275" s="89"/>
      <c r="C275" s="87"/>
      <c r="D275" s="14"/>
      <c r="E275" s="59"/>
      <c r="F275" s="11"/>
      <c r="G275" s="195"/>
    </row>
    <row r="276" spans="1:7" s="81" customFormat="1" ht="21" customHeight="1">
      <c r="A276" s="87"/>
      <c r="B276" s="127" t="s">
        <v>527</v>
      </c>
      <c r="C276" s="87"/>
      <c r="D276" s="14"/>
      <c r="E276" s="59"/>
      <c r="F276" s="11"/>
      <c r="G276" s="195"/>
    </row>
    <row r="277" spans="1:7" s="81" customFormat="1" ht="21" customHeight="1">
      <c r="A277" s="87"/>
      <c r="B277" s="128" t="s">
        <v>108</v>
      </c>
      <c r="C277" s="87"/>
      <c r="D277" s="14"/>
      <c r="E277" s="59"/>
      <c r="F277" s="9">
        <f>SUM(F265:F276)</f>
        <v>0</v>
      </c>
      <c r="G277" s="195"/>
    </row>
    <row r="278" spans="1:7" s="81" customFormat="1" ht="21" customHeight="1">
      <c r="A278" s="87"/>
      <c r="B278" s="89"/>
      <c r="C278" s="87"/>
      <c r="D278" s="14"/>
      <c r="E278" s="59"/>
      <c r="F278" s="11"/>
      <c r="G278" s="195"/>
    </row>
    <row r="279" spans="1:7" s="81" customFormat="1" ht="21" customHeight="1">
      <c r="A279" s="87"/>
      <c r="B279" s="89"/>
      <c r="C279" s="87"/>
      <c r="D279" s="14"/>
      <c r="E279" s="59"/>
      <c r="F279" s="11"/>
      <c r="G279" s="195"/>
    </row>
    <row r="280" spans="1:7" s="81" customFormat="1" ht="21" customHeight="1">
      <c r="A280" s="87"/>
      <c r="B280" s="89"/>
      <c r="C280" s="87"/>
      <c r="D280" s="14"/>
      <c r="E280" s="59"/>
      <c r="F280" s="11"/>
      <c r="G280" s="195"/>
    </row>
    <row r="281" spans="1:7" s="81" customFormat="1" ht="21" customHeight="1">
      <c r="A281" s="87"/>
      <c r="B281" s="89"/>
      <c r="C281" s="87"/>
      <c r="D281" s="14"/>
      <c r="E281" s="59"/>
      <c r="F281" s="11"/>
      <c r="G281" s="195"/>
    </row>
    <row r="282" spans="1:7" s="81" customFormat="1" ht="21" customHeight="1">
      <c r="A282" s="87"/>
      <c r="B282" s="89"/>
      <c r="C282" s="87"/>
      <c r="D282" s="14"/>
      <c r="E282" s="59"/>
      <c r="F282" s="11"/>
      <c r="G282" s="195"/>
    </row>
    <row r="283" spans="1:7" s="81" customFormat="1" ht="21" customHeight="1">
      <c r="A283" s="87"/>
      <c r="B283" s="89"/>
      <c r="C283" s="87"/>
      <c r="D283" s="14"/>
      <c r="E283" s="59"/>
      <c r="F283" s="11"/>
      <c r="G283" s="195"/>
    </row>
    <row r="284" spans="1:7" s="81" customFormat="1" ht="21" customHeight="1">
      <c r="A284" s="87"/>
      <c r="B284" s="89"/>
      <c r="C284" s="87"/>
      <c r="D284" s="14"/>
      <c r="E284" s="59"/>
      <c r="F284" s="11"/>
      <c r="G284" s="195"/>
    </row>
    <row r="285" spans="1:7" s="81" customFormat="1" ht="21" customHeight="1">
      <c r="A285" s="87"/>
      <c r="B285" s="89"/>
      <c r="C285" s="87"/>
      <c r="D285" s="14"/>
      <c r="E285" s="59"/>
      <c r="F285" s="11"/>
      <c r="G285" s="195"/>
    </row>
    <row r="286" spans="1:7" s="81" customFormat="1" ht="21" customHeight="1">
      <c r="A286" s="87"/>
      <c r="B286" s="89"/>
      <c r="C286" s="87"/>
      <c r="D286" s="14"/>
      <c r="E286" s="59"/>
      <c r="F286" s="11"/>
      <c r="G286" s="195"/>
    </row>
    <row r="287" spans="1:7" s="81" customFormat="1" ht="21" customHeight="1">
      <c r="A287" s="87"/>
      <c r="B287" s="28"/>
      <c r="C287" s="87"/>
      <c r="D287" s="86"/>
      <c r="E287" s="125"/>
      <c r="F287" s="129"/>
      <c r="G287" s="195"/>
    </row>
    <row r="288" spans="1:7" s="81" customFormat="1" ht="21" customHeight="1">
      <c r="A288" s="87"/>
      <c r="B288" s="28"/>
      <c r="C288" s="87"/>
      <c r="D288" s="86"/>
      <c r="E288" s="125"/>
      <c r="F288" s="129"/>
      <c r="G288" s="195"/>
    </row>
    <row r="289" spans="1:7" s="81" customFormat="1" ht="21" customHeight="1">
      <c r="A289" s="87"/>
      <c r="B289" s="28"/>
      <c r="C289" s="87"/>
      <c r="D289" s="86"/>
      <c r="E289" s="125"/>
      <c r="F289" s="129"/>
      <c r="G289" s="195"/>
    </row>
    <row r="290" spans="1:7" s="81" customFormat="1" ht="21" customHeight="1">
      <c r="A290" s="87"/>
      <c r="B290" s="28"/>
      <c r="C290" s="87"/>
      <c r="D290" s="86"/>
      <c r="E290" s="125"/>
      <c r="F290" s="129"/>
      <c r="G290" s="195"/>
    </row>
    <row r="291" spans="1:7" s="81" customFormat="1" ht="21" customHeight="1">
      <c r="A291" s="87"/>
      <c r="B291" s="62"/>
      <c r="C291" s="87"/>
      <c r="D291" s="86"/>
      <c r="E291" s="125"/>
      <c r="F291" s="129"/>
      <c r="G291" s="195"/>
    </row>
    <row r="292" spans="1:7" s="81" customFormat="1" ht="21" customHeight="1">
      <c r="A292" s="87"/>
      <c r="B292" s="62"/>
      <c r="C292" s="87"/>
      <c r="D292" s="130"/>
      <c r="E292" s="125"/>
      <c r="F292" s="126"/>
      <c r="G292" s="195"/>
    </row>
    <row r="293" spans="1:7" s="81" customFormat="1" ht="21" customHeight="1">
      <c r="A293" s="87"/>
      <c r="B293" s="101"/>
      <c r="C293" s="88"/>
      <c r="D293" s="99"/>
      <c r="E293" s="50"/>
      <c r="F293" s="71"/>
      <c r="G293" s="195"/>
    </row>
    <row r="294" spans="1:7" s="81" customFormat="1" ht="21" customHeight="1">
      <c r="A294" s="87"/>
      <c r="B294" s="101"/>
      <c r="C294" s="88"/>
      <c r="D294" s="130"/>
      <c r="E294" s="50"/>
      <c r="F294" s="72"/>
      <c r="G294" s="195"/>
    </row>
    <row r="295" spans="1:7" s="81" customFormat="1" ht="21" customHeight="1">
      <c r="A295" s="87"/>
      <c r="B295" s="89"/>
      <c r="C295" s="87"/>
      <c r="D295" s="14"/>
      <c r="E295" s="59"/>
      <c r="F295" s="11"/>
      <c r="G295" s="195"/>
    </row>
  </sheetData>
  <mergeCells count="3">
    <mergeCell ref="A17:F17"/>
    <mergeCell ref="G229:G247"/>
    <mergeCell ref="G266:G271"/>
  </mergeCells>
  <printOptions/>
  <pageMargins left="0.31496062992126" right="0.196850393700787" top="0.393700787401575" bottom="0.433070866141732" header="0.236220472440945" footer="0.236220472440945"/>
  <pageSetup firstPageNumber="1" useFirstPageNumber="1" horizontalDpi="600" verticalDpi="600" orientation="portrait" paperSize="9" scale="49" r:id="rId1"/>
  <headerFooter differentFirst="1" alignWithMargins="0">
    <oddHeader>&amp;LBILL OF QUANTITIES FOR PROPOSED UBA BANK, KONO BRANCH
 &amp;R May 2023</oddHeader>
    <oddFooter>&amp;C&amp;P</oddFooter>
  </headerFooter>
  <rowBreaks count="4" manualBreakCount="4">
    <brk id="35" max="16383" man="1"/>
    <brk id="94" max="16383" man="1"/>
    <brk id="163" max="16383" man="1"/>
    <brk id="2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7"/>
  <sheetViews>
    <sheetView tabSelected="1" view="pageBreakPreview" zoomScale="55" zoomScaleSheetLayoutView="55" zoomScalePageLayoutView="39" workbookViewId="0" topLeftCell="B591">
      <selection activeCell="K31" sqref="K31"/>
    </sheetView>
  </sheetViews>
  <sheetFormatPr defaultColWidth="9.140625" defaultRowHeight="12.75"/>
  <cols>
    <col min="1" max="1" width="7.28125" style="75" customWidth="1"/>
    <col min="2" max="2" width="62.57421875" style="24" customWidth="1"/>
    <col min="3" max="3" width="10.28125" style="75" customWidth="1"/>
    <col min="4" max="4" width="16.140625" style="51" customWidth="1"/>
    <col min="5" max="5" width="22.7109375" style="76" customWidth="1"/>
    <col min="6" max="6" width="33.57421875" style="78" customWidth="1"/>
    <col min="7" max="7" width="12.28125" style="197" customWidth="1"/>
    <col min="8" max="8" width="50.140625" style="211" customWidth="1"/>
    <col min="9" max="9" width="9.28125" style="24" customWidth="1"/>
  </cols>
  <sheetData>
    <row r="1" spans="6:8" ht="12.75">
      <c r="F1" s="77"/>
      <c r="H1" s="216"/>
    </row>
    <row r="2" spans="6:8" ht="12.75">
      <c r="F2" s="77"/>
      <c r="H2" s="216"/>
    </row>
    <row r="3" spans="6:8" ht="12.75">
      <c r="F3" s="77"/>
      <c r="H3" s="216"/>
    </row>
    <row r="4" spans="6:8" ht="12.75">
      <c r="F4" s="77"/>
      <c r="H4" s="216"/>
    </row>
    <row r="5" spans="6:8" ht="12.75">
      <c r="F5" s="77"/>
      <c r="H5" s="216"/>
    </row>
    <row r="6" spans="6:8" ht="12.75">
      <c r="F6" s="77"/>
      <c r="H6" s="216"/>
    </row>
    <row r="7" spans="6:8" ht="12.75">
      <c r="F7" s="77"/>
      <c r="H7" s="216"/>
    </row>
    <row r="8" spans="6:8" ht="12.75">
      <c r="F8" s="77"/>
      <c r="H8" s="216"/>
    </row>
    <row r="9" spans="6:8" ht="12.75">
      <c r="F9" s="77"/>
      <c r="H9" s="216"/>
    </row>
    <row r="10" spans="6:8" ht="12.75">
      <c r="F10" s="77"/>
      <c r="H10" s="216"/>
    </row>
    <row r="11" spans="6:8" ht="12.75">
      <c r="F11" s="77"/>
      <c r="H11" s="216"/>
    </row>
    <row r="12" spans="6:8" ht="12.75">
      <c r="F12" s="77"/>
      <c r="H12" s="216"/>
    </row>
    <row r="13" spans="6:8" ht="12.75">
      <c r="F13" s="77"/>
      <c r="H13" s="216"/>
    </row>
    <row r="14" spans="6:8" ht="12.75">
      <c r="F14" s="77"/>
      <c r="H14" s="216"/>
    </row>
    <row r="15" spans="6:8" ht="12.75">
      <c r="F15" s="77"/>
      <c r="H15" s="216"/>
    </row>
    <row r="16" spans="6:8" ht="12.75">
      <c r="F16" s="77"/>
      <c r="H16" s="216"/>
    </row>
    <row r="17" spans="6:8" ht="12.75">
      <c r="F17" s="77"/>
      <c r="H17" s="216"/>
    </row>
    <row r="18" spans="6:8" ht="12.75">
      <c r="F18" s="77"/>
      <c r="H18" s="216"/>
    </row>
    <row r="19" spans="6:8" ht="12.75">
      <c r="F19" s="77"/>
      <c r="H19" s="216"/>
    </row>
    <row r="20" spans="1:8" ht="12.75">
      <c r="A20" s="275" t="s">
        <v>371</v>
      </c>
      <c r="B20" s="275"/>
      <c r="C20" s="275"/>
      <c r="D20" s="275"/>
      <c r="E20" s="275"/>
      <c r="F20" s="275"/>
      <c r="G20" s="198"/>
      <c r="H20" s="216"/>
    </row>
    <row r="21" spans="2:8" ht="12.75">
      <c r="B21" s="75"/>
      <c r="F21" s="77"/>
      <c r="H21" s="216"/>
    </row>
    <row r="22" spans="2:8" ht="12.75">
      <c r="B22" s="275" t="s">
        <v>372</v>
      </c>
      <c r="C22" s="275"/>
      <c r="D22" s="275"/>
      <c r="E22" s="275"/>
      <c r="F22" s="275"/>
      <c r="G22" s="198"/>
      <c r="H22" s="216"/>
    </row>
    <row r="23" spans="2:8" ht="12.75">
      <c r="B23" s="75"/>
      <c r="F23" s="77"/>
      <c r="H23" s="216"/>
    </row>
    <row r="24" spans="1:8" ht="12.75">
      <c r="A24" s="276" t="s">
        <v>373</v>
      </c>
      <c r="B24" s="276"/>
      <c r="C24" s="276"/>
      <c r="D24" s="276"/>
      <c r="E24" s="276"/>
      <c r="F24" s="276"/>
      <c r="G24" s="199"/>
      <c r="H24" s="216"/>
    </row>
    <row r="25" spans="2:8" ht="12.75">
      <c r="B25" s="75"/>
      <c r="F25" s="77"/>
      <c r="H25" s="216"/>
    </row>
    <row r="26" spans="1:8" ht="12.75">
      <c r="A26" s="275" t="s">
        <v>172</v>
      </c>
      <c r="B26" s="275"/>
      <c r="C26" s="275"/>
      <c r="D26" s="275"/>
      <c r="E26" s="275"/>
      <c r="F26" s="275"/>
      <c r="G26" s="198"/>
      <c r="H26" s="216"/>
    </row>
    <row r="27" spans="3:8" ht="12.75">
      <c r="C27" s="24"/>
      <c r="F27" s="77"/>
      <c r="H27" s="216"/>
    </row>
    <row r="28" spans="1:8" ht="12.75">
      <c r="A28" s="275" t="s">
        <v>374</v>
      </c>
      <c r="B28" s="275"/>
      <c r="C28" s="275"/>
      <c r="D28" s="275"/>
      <c r="E28" s="275"/>
      <c r="F28" s="275"/>
      <c r="G28" s="198"/>
      <c r="H28" s="216"/>
    </row>
    <row r="29" spans="6:8" ht="12.75">
      <c r="F29" s="77"/>
      <c r="H29" s="216"/>
    </row>
    <row r="30" spans="6:8" ht="12.75">
      <c r="F30" s="77"/>
      <c r="H30" s="216"/>
    </row>
    <row r="31" spans="6:8" ht="12.75">
      <c r="F31" s="77"/>
      <c r="H31" s="216"/>
    </row>
    <row r="32" spans="6:8" ht="12.75">
      <c r="F32" s="77"/>
      <c r="H32" s="216"/>
    </row>
    <row r="33" spans="6:8" ht="12.75">
      <c r="F33" s="77"/>
      <c r="H33" s="216"/>
    </row>
    <row r="34" spans="6:8" ht="12.75">
      <c r="F34" s="77"/>
      <c r="H34" s="216"/>
    </row>
    <row r="35" spans="6:8" ht="12.75">
      <c r="F35" s="77"/>
      <c r="H35" s="216"/>
    </row>
    <row r="36" spans="6:8" ht="12.75">
      <c r="F36" s="77"/>
      <c r="H36" s="216"/>
    </row>
    <row r="37" spans="6:8" ht="12.75">
      <c r="F37" s="77"/>
      <c r="H37" s="216"/>
    </row>
    <row r="38" spans="6:8" ht="12.75">
      <c r="F38" s="77"/>
      <c r="H38" s="216"/>
    </row>
    <row r="39" spans="6:8" ht="12.75">
      <c r="F39" s="77"/>
      <c r="H39" s="216"/>
    </row>
    <row r="40" spans="6:8" ht="12.75">
      <c r="F40" s="77"/>
      <c r="H40" s="216"/>
    </row>
    <row r="41" spans="6:8" ht="12.75">
      <c r="F41" s="77"/>
      <c r="H41" s="216"/>
    </row>
    <row r="42" spans="6:8" ht="12.75">
      <c r="F42" s="77"/>
      <c r="H42" s="216"/>
    </row>
    <row r="43" spans="6:8" ht="12.75">
      <c r="F43" s="77"/>
      <c r="H43" s="216"/>
    </row>
    <row r="44" spans="6:8" ht="12.75">
      <c r="F44" s="77"/>
      <c r="H44" s="216"/>
    </row>
    <row r="45" spans="6:8" ht="12.75">
      <c r="F45" s="77"/>
      <c r="H45" s="216"/>
    </row>
    <row r="46" spans="6:8" ht="12.75">
      <c r="F46" s="77"/>
      <c r="H46" s="216"/>
    </row>
    <row r="47" spans="6:8" ht="12.75">
      <c r="F47" s="77"/>
      <c r="H47" s="216"/>
    </row>
    <row r="48" spans="6:8" ht="12.75">
      <c r="F48" s="77"/>
      <c r="H48" s="216"/>
    </row>
    <row r="49" spans="6:8" ht="12.75">
      <c r="F49" s="77"/>
      <c r="H49" s="216"/>
    </row>
    <row r="50" spans="6:8" ht="12.75">
      <c r="F50" s="77"/>
      <c r="H50" s="216"/>
    </row>
    <row r="51" spans="6:8" ht="12.75">
      <c r="F51" s="77"/>
      <c r="H51" s="216"/>
    </row>
    <row r="52" spans="6:8" ht="12.75">
      <c r="F52" s="77"/>
      <c r="H52" s="216"/>
    </row>
    <row r="53" spans="6:8" ht="12.75">
      <c r="F53" s="77"/>
      <c r="H53" s="216"/>
    </row>
    <row r="54" spans="6:8" ht="12.75">
      <c r="F54" s="77"/>
      <c r="H54" s="216"/>
    </row>
    <row r="55" spans="6:8" ht="12.75">
      <c r="F55" s="77"/>
      <c r="H55" s="216"/>
    </row>
    <row r="56" spans="6:8" ht="12.75">
      <c r="F56" s="77"/>
      <c r="H56" s="216"/>
    </row>
    <row r="57" spans="6:8" ht="12.75">
      <c r="F57" s="77"/>
      <c r="H57" s="216"/>
    </row>
    <row r="58" spans="6:8" ht="12.75">
      <c r="F58" s="77"/>
      <c r="H58" s="216"/>
    </row>
    <row r="59" spans="6:8" ht="12.75">
      <c r="F59" s="77"/>
      <c r="H59" s="216"/>
    </row>
    <row r="60" spans="6:8" ht="12.75">
      <c r="F60" s="77"/>
      <c r="H60" s="216"/>
    </row>
    <row r="61" spans="6:8" ht="12.75">
      <c r="F61" s="77"/>
      <c r="H61" s="216"/>
    </row>
    <row r="62" spans="6:8" ht="12.75">
      <c r="F62" s="77"/>
      <c r="H62" s="216"/>
    </row>
    <row r="63" spans="1:8" ht="21" customHeight="1">
      <c r="A63" s="6" t="s">
        <v>0</v>
      </c>
      <c r="B63" s="6" t="s">
        <v>1</v>
      </c>
      <c r="C63" s="6" t="s">
        <v>2</v>
      </c>
      <c r="D63" s="176" t="s">
        <v>3</v>
      </c>
      <c r="E63" s="39" t="s">
        <v>231</v>
      </c>
      <c r="F63" s="183" t="s">
        <v>232</v>
      </c>
      <c r="G63" s="200"/>
      <c r="H63" s="216"/>
    </row>
    <row r="64" spans="1:8" ht="21" customHeight="1">
      <c r="A64" s="6"/>
      <c r="B64" s="6"/>
      <c r="C64" s="6"/>
      <c r="D64" s="10"/>
      <c r="E64" s="40"/>
      <c r="F64" s="183"/>
      <c r="G64" s="200"/>
      <c r="H64" s="216"/>
    </row>
    <row r="65" spans="1:8" ht="21" customHeight="1">
      <c r="A65" s="6"/>
      <c r="B65" s="2" t="s">
        <v>11</v>
      </c>
      <c r="C65" s="6"/>
      <c r="D65" s="10"/>
      <c r="E65" s="40"/>
      <c r="F65" s="183"/>
      <c r="G65" s="200"/>
      <c r="H65" s="216"/>
    </row>
    <row r="66" spans="1:8" ht="21" customHeight="1">
      <c r="A66" s="7"/>
      <c r="B66" s="12" t="s">
        <v>107</v>
      </c>
      <c r="C66" s="13"/>
      <c r="D66" s="14"/>
      <c r="E66" s="40"/>
      <c r="F66" s="184"/>
      <c r="G66" s="201"/>
      <c r="H66" s="216"/>
    </row>
    <row r="67" spans="1:8" ht="12" customHeight="1">
      <c r="A67" s="7"/>
      <c r="B67" s="8"/>
      <c r="C67" s="6"/>
      <c r="D67" s="10"/>
      <c r="E67" s="40"/>
      <c r="F67" s="184"/>
      <c r="G67" s="201"/>
      <c r="H67" s="216"/>
    </row>
    <row r="68" spans="1:8" ht="12.75">
      <c r="A68" s="7"/>
      <c r="B68" s="16" t="s">
        <v>12</v>
      </c>
      <c r="C68" s="6"/>
      <c r="D68" s="10"/>
      <c r="E68" s="40"/>
      <c r="F68" s="184"/>
      <c r="G68" s="201"/>
      <c r="H68" s="216"/>
    </row>
    <row r="69" spans="1:8" ht="12.75">
      <c r="A69" s="7"/>
      <c r="B69" s="16"/>
      <c r="C69" s="6"/>
      <c r="D69" s="10"/>
      <c r="E69" s="40"/>
      <c r="F69" s="184"/>
      <c r="G69" s="201"/>
      <c r="H69" s="216"/>
    </row>
    <row r="70" spans="1:8" ht="12.75">
      <c r="A70" s="7" t="s">
        <v>4</v>
      </c>
      <c r="B70" s="8" t="s">
        <v>604</v>
      </c>
      <c r="C70" s="55"/>
      <c r="D70" s="10"/>
      <c r="E70" s="40"/>
      <c r="F70" s="184"/>
      <c r="G70" s="201"/>
      <c r="H70" s="216"/>
    </row>
    <row r="71" spans="1:8" ht="20.4">
      <c r="A71" s="17"/>
      <c r="B71" s="8" t="s">
        <v>600</v>
      </c>
      <c r="C71" s="7" t="s">
        <v>73</v>
      </c>
      <c r="D71" s="10">
        <v>34</v>
      </c>
      <c r="E71" s="40"/>
      <c r="F71" s="184">
        <f>E71*D71</f>
        <v>0</v>
      </c>
      <c r="G71" s="202"/>
      <c r="H71" s="216"/>
    </row>
    <row r="72" spans="1:8" ht="15" customHeight="1">
      <c r="A72" s="7"/>
      <c r="B72" s="8"/>
      <c r="C72" s="7"/>
      <c r="D72" s="10"/>
      <c r="E72" s="40"/>
      <c r="F72" s="184"/>
      <c r="G72" s="201"/>
      <c r="H72" s="216"/>
    </row>
    <row r="73" spans="1:8" ht="12.75">
      <c r="A73" s="7" t="s">
        <v>50</v>
      </c>
      <c r="B73" s="8" t="s">
        <v>75</v>
      </c>
      <c r="C73" s="7"/>
      <c r="D73" s="10"/>
      <c r="E73" s="40"/>
      <c r="F73" s="184"/>
      <c r="G73" s="201"/>
      <c r="H73" s="216"/>
    </row>
    <row r="74" spans="1:8" ht="20.4">
      <c r="A74" s="7"/>
      <c r="B74" s="8" t="s">
        <v>599</v>
      </c>
      <c r="C74" s="7" t="s">
        <v>73</v>
      </c>
      <c r="D74" s="10">
        <v>89</v>
      </c>
      <c r="E74" s="40">
        <f>E71</f>
        <v>0</v>
      </c>
      <c r="F74" s="184">
        <f>E74*D74</f>
        <v>0</v>
      </c>
      <c r="G74" s="202"/>
      <c r="H74" s="216"/>
    </row>
    <row r="75" spans="1:8" ht="12.75">
      <c r="A75" s="7"/>
      <c r="B75" s="8" t="s">
        <v>144</v>
      </c>
      <c r="C75" s="7"/>
      <c r="D75" s="10"/>
      <c r="E75" s="40"/>
      <c r="F75" s="184"/>
      <c r="G75" s="201"/>
      <c r="H75" s="216"/>
    </row>
    <row r="76" spans="1:8" ht="12.75">
      <c r="A76" s="7"/>
      <c r="B76" s="8"/>
      <c r="C76" s="7"/>
      <c r="D76" s="10"/>
      <c r="E76" s="40"/>
      <c r="F76" s="184"/>
      <c r="G76" s="201"/>
      <c r="H76" s="216"/>
    </row>
    <row r="77" spans="1:8" ht="12.75">
      <c r="A77" s="7" t="s">
        <v>51</v>
      </c>
      <c r="B77" s="8" t="s">
        <v>230</v>
      </c>
      <c r="C77" s="7"/>
      <c r="D77" s="10"/>
      <c r="E77" s="40"/>
      <c r="F77" s="184"/>
      <c r="G77" s="201"/>
      <c r="H77" s="216"/>
    </row>
    <row r="78" spans="1:8" ht="20.4">
      <c r="A78" s="7"/>
      <c r="B78" s="8" t="s">
        <v>601</v>
      </c>
      <c r="C78" s="7" t="s">
        <v>73</v>
      </c>
      <c r="D78" s="10">
        <v>25</v>
      </c>
      <c r="E78" s="40">
        <f>E74</f>
        <v>0</v>
      </c>
      <c r="F78" s="184">
        <f>E78*D78</f>
        <v>0</v>
      </c>
      <c r="G78" s="202"/>
      <c r="H78" s="216"/>
    </row>
    <row r="79" spans="1:8" ht="12.75">
      <c r="A79" s="7"/>
      <c r="B79" s="8"/>
      <c r="C79" s="7"/>
      <c r="D79" s="10"/>
      <c r="E79" s="40"/>
      <c r="F79" s="184"/>
      <c r="G79" s="201"/>
      <c r="H79" s="216"/>
    </row>
    <row r="80" spans="1:8" ht="12.75">
      <c r="A80" s="7" t="s">
        <v>52</v>
      </c>
      <c r="B80" s="8" t="s">
        <v>86</v>
      </c>
      <c r="C80" s="7"/>
      <c r="D80" s="10"/>
      <c r="E80" s="40" t="s">
        <v>69</v>
      </c>
      <c r="F80" s="184">
        <f>(F71+F74+F78)*1.5</f>
        <v>0</v>
      </c>
      <c r="G80" s="202"/>
      <c r="H80" s="216"/>
    </row>
    <row r="81" spans="1:8" ht="12.75">
      <c r="A81" s="7"/>
      <c r="B81" s="8" t="s">
        <v>87</v>
      </c>
      <c r="C81" s="7"/>
      <c r="D81" s="10"/>
      <c r="E81" s="40"/>
      <c r="F81" s="184"/>
      <c r="G81" s="201"/>
      <c r="H81" s="216"/>
    </row>
    <row r="82" spans="1:8" ht="12.75">
      <c r="A82" s="7"/>
      <c r="B82" s="8"/>
      <c r="C82" s="7"/>
      <c r="D82" s="10"/>
      <c r="E82" s="40"/>
      <c r="F82" s="184"/>
      <c r="G82" s="201"/>
      <c r="H82" s="216"/>
    </row>
    <row r="83" spans="1:8" ht="12.75">
      <c r="A83" s="7"/>
      <c r="B83" s="5" t="s">
        <v>233</v>
      </c>
      <c r="C83" s="7"/>
      <c r="D83" s="10"/>
      <c r="E83" s="40"/>
      <c r="F83" s="184"/>
      <c r="G83" s="201"/>
      <c r="H83" s="216"/>
    </row>
    <row r="84" spans="1:8" ht="20.4">
      <c r="A84" s="7" t="s">
        <v>53</v>
      </c>
      <c r="B84" s="8" t="s">
        <v>234</v>
      </c>
      <c r="C84" s="7" t="s">
        <v>73</v>
      </c>
      <c r="D84" s="10">
        <v>449</v>
      </c>
      <c r="E84" s="40"/>
      <c r="F84" s="184">
        <f>E84*D84</f>
        <v>0</v>
      </c>
      <c r="G84" s="202"/>
      <c r="H84" s="216"/>
    </row>
    <row r="85" spans="1:8" ht="12.75" customHeight="1">
      <c r="A85" s="7"/>
      <c r="B85" s="8"/>
      <c r="C85" s="7"/>
      <c r="D85" s="10"/>
      <c r="E85" s="40"/>
      <c r="F85" s="184"/>
      <c r="G85" s="201"/>
      <c r="H85" s="216"/>
    </row>
    <row r="86" spans="1:8" ht="12.75">
      <c r="A86" s="7"/>
      <c r="B86" s="12" t="s">
        <v>125</v>
      </c>
      <c r="C86" s="7"/>
      <c r="D86" s="10"/>
      <c r="E86" s="40"/>
      <c r="F86" s="184"/>
      <c r="G86" s="201"/>
      <c r="H86" s="216"/>
    </row>
    <row r="87" spans="1:8" ht="12.75">
      <c r="A87" s="7" t="s">
        <v>55</v>
      </c>
      <c r="B87" s="8" t="s">
        <v>76</v>
      </c>
      <c r="C87" s="7"/>
      <c r="D87" s="10"/>
      <c r="E87" s="40"/>
      <c r="F87" s="184"/>
      <c r="G87" s="201"/>
      <c r="H87" s="216"/>
    </row>
    <row r="88" spans="1:8" ht="20.4">
      <c r="A88" s="7"/>
      <c r="B88" s="8" t="s">
        <v>77</v>
      </c>
      <c r="C88" s="7" t="s">
        <v>73</v>
      </c>
      <c r="D88" s="10">
        <v>92</v>
      </c>
      <c r="E88" s="40"/>
      <c r="F88" s="184">
        <f>E88*D88</f>
        <v>0</v>
      </c>
      <c r="G88" s="202"/>
      <c r="H88" s="216"/>
    </row>
    <row r="89" spans="1:8" ht="12.75">
      <c r="A89" s="7"/>
      <c r="B89" s="8"/>
      <c r="C89" s="7"/>
      <c r="D89" s="10"/>
      <c r="E89" s="40"/>
      <c r="F89" s="184"/>
      <c r="G89" s="201"/>
      <c r="H89" s="216"/>
    </row>
    <row r="90" spans="1:8" ht="20.4">
      <c r="A90" s="7" t="s">
        <v>56</v>
      </c>
      <c r="B90" s="8" t="s">
        <v>126</v>
      </c>
      <c r="C90" s="7" t="s">
        <v>73</v>
      </c>
      <c r="D90" s="10">
        <v>68</v>
      </c>
      <c r="E90" s="40"/>
      <c r="F90" s="184">
        <f>E90*D90</f>
        <v>0</v>
      </c>
      <c r="G90" s="202"/>
      <c r="H90" s="216"/>
    </row>
    <row r="91" spans="1:8" ht="12.75">
      <c r="A91" s="7"/>
      <c r="B91" s="8" t="s">
        <v>118</v>
      </c>
      <c r="C91" s="7"/>
      <c r="D91" s="10"/>
      <c r="E91" s="40"/>
      <c r="F91" s="184"/>
      <c r="G91" s="201"/>
      <c r="H91" s="216"/>
    </row>
    <row r="92" spans="1:8" ht="20.4">
      <c r="A92" s="7"/>
      <c r="B92" s="8" t="s">
        <v>250</v>
      </c>
      <c r="C92" s="7" t="s">
        <v>73</v>
      </c>
      <c r="D92" s="10">
        <v>9</v>
      </c>
      <c r="E92" s="40"/>
      <c r="F92" s="184">
        <f>E92*D92</f>
        <v>0</v>
      </c>
      <c r="G92" s="202"/>
      <c r="H92" s="216"/>
    </row>
    <row r="93" spans="1:8" ht="12.75">
      <c r="A93" s="7" t="s">
        <v>57</v>
      </c>
      <c r="B93" s="8" t="s">
        <v>251</v>
      </c>
      <c r="C93" s="7"/>
      <c r="D93" s="10"/>
      <c r="E93" s="40"/>
      <c r="F93" s="184"/>
      <c r="G93" s="201"/>
      <c r="H93" s="216"/>
    </row>
    <row r="94" spans="1:8" ht="12.75">
      <c r="A94" s="7"/>
      <c r="B94" s="8"/>
      <c r="C94" s="7"/>
      <c r="D94" s="10"/>
      <c r="E94" s="40"/>
      <c r="F94" s="184"/>
      <c r="G94" s="201"/>
      <c r="H94" s="216"/>
    </row>
    <row r="95" spans="1:8" ht="12.75">
      <c r="A95" s="7" t="s">
        <v>54</v>
      </c>
      <c r="B95" s="8" t="s">
        <v>244</v>
      </c>
      <c r="C95" s="7"/>
      <c r="D95" s="10"/>
      <c r="E95" s="40"/>
      <c r="F95" s="184"/>
      <c r="G95" s="201"/>
      <c r="H95" s="216"/>
    </row>
    <row r="96" spans="1:8" ht="20.4">
      <c r="A96" s="7"/>
      <c r="B96" s="8" t="s">
        <v>179</v>
      </c>
      <c r="C96" s="7" t="s">
        <v>73</v>
      </c>
      <c r="D96" s="10">
        <v>46</v>
      </c>
      <c r="E96" s="40"/>
      <c r="F96" s="184">
        <f>E96*D96</f>
        <v>0</v>
      </c>
      <c r="G96" s="202"/>
      <c r="H96" s="216"/>
    </row>
    <row r="97" spans="1:8" ht="12.75">
      <c r="A97" s="7"/>
      <c r="B97" s="8" t="s">
        <v>180</v>
      </c>
      <c r="C97" s="7"/>
      <c r="D97" s="10"/>
      <c r="E97" s="40"/>
      <c r="F97" s="184"/>
      <c r="G97" s="201"/>
      <c r="H97" s="216"/>
    </row>
    <row r="98" spans="1:8" ht="12.75">
      <c r="A98" s="7"/>
      <c r="B98" s="8"/>
      <c r="C98" s="7"/>
      <c r="D98" s="10"/>
      <c r="E98" s="40"/>
      <c r="F98" s="184"/>
      <c r="G98" s="201"/>
      <c r="H98" s="216"/>
    </row>
    <row r="99" spans="1:8" ht="12.75">
      <c r="A99" s="7"/>
      <c r="B99" s="8" t="s">
        <v>192</v>
      </c>
      <c r="C99" s="7"/>
      <c r="D99" s="10"/>
      <c r="E99" s="40"/>
      <c r="F99" s="184"/>
      <c r="G99" s="201"/>
      <c r="H99" s="216"/>
    </row>
    <row r="100" spans="1:8" ht="20.4">
      <c r="A100" s="7" t="s">
        <v>58</v>
      </c>
      <c r="B100" s="8" t="s">
        <v>151</v>
      </c>
      <c r="C100" s="7" t="s">
        <v>73</v>
      </c>
      <c r="D100" s="10">
        <v>62</v>
      </c>
      <c r="E100" s="40"/>
      <c r="F100" s="184">
        <f>E100*D100</f>
        <v>0</v>
      </c>
      <c r="G100" s="202"/>
      <c r="H100" s="216"/>
    </row>
    <row r="101" spans="1:8" ht="12.75">
      <c r="A101" s="7"/>
      <c r="B101" s="8" t="s">
        <v>78</v>
      </c>
      <c r="C101" s="7"/>
      <c r="D101" s="10"/>
      <c r="E101" s="40"/>
      <c r="F101" s="184"/>
      <c r="G101" s="201"/>
      <c r="H101" s="216"/>
    </row>
    <row r="102" spans="1:8" ht="12.75">
      <c r="A102" s="7"/>
      <c r="B102" s="8"/>
      <c r="C102" s="7"/>
      <c r="D102" s="10"/>
      <c r="E102" s="40"/>
      <c r="F102" s="184"/>
      <c r="G102" s="201"/>
      <c r="H102" s="216"/>
    </row>
    <row r="103" spans="1:8" ht="12.75">
      <c r="A103" s="7"/>
      <c r="B103" s="12" t="s">
        <v>14</v>
      </c>
      <c r="C103" s="7"/>
      <c r="D103" s="10"/>
      <c r="E103" s="40"/>
      <c r="F103" s="184"/>
      <c r="G103" s="201"/>
      <c r="H103" s="216"/>
    </row>
    <row r="104" spans="1:8" ht="20.4">
      <c r="A104" s="7" t="s">
        <v>59</v>
      </c>
      <c r="B104" s="8" t="s">
        <v>13</v>
      </c>
      <c r="C104" s="7" t="s">
        <v>72</v>
      </c>
      <c r="D104" s="10">
        <v>154</v>
      </c>
      <c r="E104" s="40"/>
      <c r="F104" s="184">
        <f>E104*D104</f>
        <v>0</v>
      </c>
      <c r="G104" s="202"/>
      <c r="H104" s="216"/>
    </row>
    <row r="105" spans="1:8" ht="19.2" customHeight="1">
      <c r="A105" s="7"/>
      <c r="B105" s="8"/>
      <c r="C105" s="7"/>
      <c r="D105" s="10"/>
      <c r="E105" s="41"/>
      <c r="F105" s="184"/>
      <c r="G105" s="201"/>
      <c r="H105" s="216"/>
    </row>
    <row r="106" spans="1:8" ht="20.4">
      <c r="A106" s="7" t="s">
        <v>60</v>
      </c>
      <c r="B106" s="8" t="s">
        <v>245</v>
      </c>
      <c r="C106" s="7" t="s">
        <v>72</v>
      </c>
      <c r="D106" s="10">
        <v>308</v>
      </c>
      <c r="E106" s="40"/>
      <c r="F106" s="184">
        <f>E106*D106</f>
        <v>0</v>
      </c>
      <c r="G106" s="202"/>
      <c r="H106" s="216"/>
    </row>
    <row r="107" spans="1:8" ht="12.75">
      <c r="A107" s="7"/>
      <c r="B107" s="8"/>
      <c r="C107" s="7"/>
      <c r="D107" s="10"/>
      <c r="E107" s="40"/>
      <c r="F107" s="184"/>
      <c r="G107" s="201"/>
      <c r="H107" s="216"/>
    </row>
    <row r="108" spans="1:8" ht="12.75">
      <c r="A108" s="7"/>
      <c r="B108" s="222" t="s">
        <v>236</v>
      </c>
      <c r="C108" s="223"/>
      <c r="D108" s="223"/>
      <c r="E108" s="223"/>
      <c r="F108" s="224"/>
      <c r="G108" s="203"/>
      <c r="H108" s="216"/>
    </row>
    <row r="109" spans="1:8" ht="20.4">
      <c r="A109" s="7" t="s">
        <v>9</v>
      </c>
      <c r="B109" s="8" t="s">
        <v>235</v>
      </c>
      <c r="C109" s="7" t="s">
        <v>72</v>
      </c>
      <c r="D109" s="10">
        <v>595</v>
      </c>
      <c r="E109" s="40"/>
      <c r="F109" s="184">
        <f>E109*D109</f>
        <v>0</v>
      </c>
      <c r="G109" s="202"/>
      <c r="H109" s="216"/>
    </row>
    <row r="110" spans="1:8" ht="12.75">
      <c r="A110" s="7"/>
      <c r="B110" s="8"/>
      <c r="C110" s="7"/>
      <c r="D110" s="10"/>
      <c r="E110" s="40"/>
      <c r="F110" s="184"/>
      <c r="G110" s="201"/>
      <c r="H110" s="216"/>
    </row>
    <row r="111" spans="1:8" ht="12.75">
      <c r="A111" s="7"/>
      <c r="B111" s="225" t="s">
        <v>15</v>
      </c>
      <c r="C111" s="7"/>
      <c r="D111" s="10"/>
      <c r="E111" s="40"/>
      <c r="F111" s="184"/>
      <c r="G111" s="201"/>
      <c r="H111" s="216"/>
    </row>
    <row r="112" spans="1:8" ht="12.75">
      <c r="A112" s="7"/>
      <c r="B112" s="226" t="s">
        <v>194</v>
      </c>
      <c r="C112" s="7"/>
      <c r="D112" s="10"/>
      <c r="E112" s="40"/>
      <c r="F112" s="184"/>
      <c r="G112" s="201"/>
      <c r="H112" s="216"/>
    </row>
    <row r="113" spans="1:8" ht="20.4">
      <c r="A113" s="7" t="s">
        <v>61</v>
      </c>
      <c r="B113" s="8" t="s">
        <v>90</v>
      </c>
      <c r="C113" s="7" t="s">
        <v>72</v>
      </c>
      <c r="D113" s="10">
        <v>354</v>
      </c>
      <c r="E113" s="40"/>
      <c r="F113" s="184">
        <f>E113*D113</f>
        <v>0</v>
      </c>
      <c r="G113" s="202"/>
      <c r="H113" s="216"/>
    </row>
    <row r="114" spans="1:8" ht="12.75">
      <c r="A114" s="7"/>
      <c r="B114" s="8" t="s">
        <v>91</v>
      </c>
      <c r="C114" s="7"/>
      <c r="D114" s="10"/>
      <c r="E114" s="40"/>
      <c r="F114" s="184"/>
      <c r="G114" s="201"/>
      <c r="H114" s="216"/>
    </row>
    <row r="115" spans="1:8" ht="12.75">
      <c r="A115" s="7"/>
      <c r="B115" s="8"/>
      <c r="C115" s="7"/>
      <c r="D115" s="10"/>
      <c r="E115" s="40"/>
      <c r="F115" s="184"/>
      <c r="G115" s="201"/>
      <c r="H115" s="216"/>
    </row>
    <row r="116" spans="1:8" ht="12.75">
      <c r="A116" s="7"/>
      <c r="B116" s="8"/>
      <c r="C116" s="7"/>
      <c r="D116" s="10"/>
      <c r="E116" s="40"/>
      <c r="F116" s="184"/>
      <c r="G116" s="201"/>
      <c r="H116" s="216"/>
    </row>
    <row r="117" spans="1:8" ht="12.75">
      <c r="A117" s="7"/>
      <c r="B117" s="8"/>
      <c r="C117" s="7"/>
      <c r="D117" s="10"/>
      <c r="E117" s="40"/>
      <c r="F117" s="184"/>
      <c r="G117" s="201"/>
      <c r="H117" s="216"/>
    </row>
    <row r="118" spans="1:8" ht="12.75">
      <c r="A118" s="7"/>
      <c r="B118" s="8"/>
      <c r="C118" s="7"/>
      <c r="D118" s="10"/>
      <c r="E118" s="40"/>
      <c r="F118" s="184"/>
      <c r="G118" s="201"/>
      <c r="H118" s="216"/>
    </row>
    <row r="119" spans="1:8" ht="12.75">
      <c r="A119" s="7"/>
      <c r="B119" s="227" t="s">
        <v>10</v>
      </c>
      <c r="C119" s="7"/>
      <c r="D119" s="10"/>
      <c r="E119" s="40"/>
      <c r="F119" s="183">
        <f>SUM(F64:F118)</f>
        <v>0</v>
      </c>
      <c r="G119" s="200"/>
      <c r="H119" s="216"/>
    </row>
    <row r="120" spans="1:8" ht="12.75">
      <c r="A120" s="7"/>
      <c r="B120" s="227"/>
      <c r="C120" s="7"/>
      <c r="D120" s="10"/>
      <c r="E120" s="40"/>
      <c r="F120" s="184"/>
      <c r="G120" s="201"/>
      <c r="H120" s="216"/>
    </row>
    <row r="121" spans="1:8" ht="21" customHeight="1">
      <c r="A121" s="6" t="s">
        <v>0</v>
      </c>
      <c r="B121" s="6" t="s">
        <v>1</v>
      </c>
      <c r="C121" s="6" t="s">
        <v>2</v>
      </c>
      <c r="D121" s="176" t="s">
        <v>3</v>
      </c>
      <c r="E121" s="39" t="s">
        <v>231</v>
      </c>
      <c r="F121" s="183" t="s">
        <v>232</v>
      </c>
      <c r="G121" s="200"/>
      <c r="H121" s="216"/>
    </row>
    <row r="122" spans="1:8" ht="12.75">
      <c r="A122" s="7"/>
      <c r="B122" s="12" t="s">
        <v>79</v>
      </c>
      <c r="C122" s="228"/>
      <c r="D122" s="7"/>
      <c r="E122" s="40"/>
      <c r="F122" s="183"/>
      <c r="G122" s="200"/>
      <c r="H122" s="216"/>
    </row>
    <row r="123" spans="1:8" ht="21">
      <c r="A123" s="7"/>
      <c r="B123" s="12" t="s">
        <v>89</v>
      </c>
      <c r="C123" s="6"/>
      <c r="D123" s="10"/>
      <c r="E123" s="40"/>
      <c r="F123" s="184"/>
      <c r="G123" s="201"/>
      <c r="H123" s="216"/>
    </row>
    <row r="124" spans="1:8" ht="18" customHeight="1">
      <c r="A124" s="7"/>
      <c r="B124" s="12" t="s">
        <v>16</v>
      </c>
      <c r="C124" s="6"/>
      <c r="D124" s="10"/>
      <c r="E124" s="40"/>
      <c r="F124" s="184"/>
      <c r="G124" s="201"/>
      <c r="H124" s="216"/>
    </row>
    <row r="125" spans="1:8" ht="20.4">
      <c r="A125" s="7" t="s">
        <v>4</v>
      </c>
      <c r="B125" s="8" t="s">
        <v>237</v>
      </c>
      <c r="C125" s="7" t="s">
        <v>73</v>
      </c>
      <c r="D125" s="10">
        <v>4</v>
      </c>
      <c r="E125" s="40"/>
      <c r="F125" s="184">
        <f>E125*D125</f>
        <v>0</v>
      </c>
      <c r="G125" s="202"/>
      <c r="H125" s="216"/>
    </row>
    <row r="126" spans="1:8" ht="9.75" customHeight="1">
      <c r="A126" s="7"/>
      <c r="B126" s="8"/>
      <c r="C126" s="7"/>
      <c r="D126" s="10"/>
      <c r="E126" s="40"/>
      <c r="F126" s="184"/>
      <c r="G126" s="201"/>
      <c r="H126" s="216"/>
    </row>
    <row r="127" spans="1:8" ht="12.75">
      <c r="A127" s="7"/>
      <c r="B127" s="8" t="s">
        <v>80</v>
      </c>
      <c r="C127" s="7"/>
      <c r="D127" s="10"/>
      <c r="E127" s="40"/>
      <c r="F127" s="184"/>
      <c r="G127" s="201"/>
      <c r="H127" s="216"/>
    </row>
    <row r="128" spans="1:8" ht="20.4">
      <c r="A128" s="7" t="s">
        <v>50</v>
      </c>
      <c r="B128" s="8" t="s">
        <v>195</v>
      </c>
      <c r="C128" s="7" t="s">
        <v>73</v>
      </c>
      <c r="D128" s="10">
        <v>24</v>
      </c>
      <c r="E128" s="40">
        <f>E125</f>
        <v>0</v>
      </c>
      <c r="F128" s="184">
        <f>E128*D128</f>
        <v>0</v>
      </c>
      <c r="G128" s="202"/>
      <c r="H128" s="216"/>
    </row>
    <row r="129" spans="1:8" ht="12.75">
      <c r="A129" s="7"/>
      <c r="B129" s="8"/>
      <c r="C129" s="7"/>
      <c r="D129" s="10"/>
      <c r="E129" s="40"/>
      <c r="F129" s="184"/>
      <c r="G129" s="201"/>
      <c r="H129" s="216"/>
    </row>
    <row r="130" spans="1:8" ht="20.4">
      <c r="A130" s="7" t="s">
        <v>51</v>
      </c>
      <c r="B130" s="8" t="s">
        <v>239</v>
      </c>
      <c r="C130" s="7" t="s">
        <v>73</v>
      </c>
      <c r="D130" s="14">
        <v>2</v>
      </c>
      <c r="E130" s="40">
        <f>E128</f>
        <v>0</v>
      </c>
      <c r="F130" s="184">
        <f>E130*D130</f>
        <v>0</v>
      </c>
      <c r="G130" s="202"/>
      <c r="H130" s="216"/>
    </row>
    <row r="131" spans="1:8" ht="12.75">
      <c r="A131" s="7"/>
      <c r="B131" s="229"/>
      <c r="C131" s="7"/>
      <c r="D131" s="10"/>
      <c r="E131" s="40"/>
      <c r="F131" s="184"/>
      <c r="G131" s="201"/>
      <c r="H131" s="216"/>
    </row>
    <row r="132" spans="1:8" ht="12.75">
      <c r="A132" s="7"/>
      <c r="B132" s="16" t="s">
        <v>22</v>
      </c>
      <c r="C132" s="6"/>
      <c r="D132" s="10"/>
      <c r="E132" s="40"/>
      <c r="F132" s="184"/>
      <c r="G132" s="201"/>
      <c r="H132" s="216"/>
    </row>
    <row r="133" spans="1:8" ht="12.75">
      <c r="A133" s="7"/>
      <c r="B133" s="16" t="s">
        <v>23</v>
      </c>
      <c r="C133" s="6"/>
      <c r="D133" s="10"/>
      <c r="E133" s="40"/>
      <c r="F133" s="184"/>
      <c r="G133" s="201"/>
      <c r="H133" s="216"/>
    </row>
    <row r="134" spans="1:8" ht="12.75">
      <c r="A134" s="7"/>
      <c r="B134" s="16" t="s">
        <v>24</v>
      </c>
      <c r="C134" s="7"/>
      <c r="D134" s="10"/>
      <c r="E134" s="40"/>
      <c r="F134" s="184"/>
      <c r="G134" s="201"/>
      <c r="H134" s="216"/>
    </row>
    <row r="135" spans="1:8" ht="19.35" customHeight="1">
      <c r="A135" s="7"/>
      <c r="B135" s="229"/>
      <c r="C135" s="7"/>
      <c r="D135" s="10"/>
      <c r="E135" s="40"/>
      <c r="F135" s="184"/>
      <c r="G135" s="201"/>
      <c r="H135" s="216"/>
    </row>
    <row r="136" spans="1:8" ht="19.35" customHeight="1">
      <c r="A136" s="7" t="s">
        <v>52</v>
      </c>
      <c r="B136" s="8" t="s">
        <v>238</v>
      </c>
      <c r="C136" s="7" t="s">
        <v>73</v>
      </c>
      <c r="D136" s="14">
        <v>53</v>
      </c>
      <c r="E136" s="40"/>
      <c r="F136" s="184">
        <f>E136*D136</f>
        <v>0</v>
      </c>
      <c r="G136" s="202"/>
      <c r="H136" s="216"/>
    </row>
    <row r="137" spans="1:8" ht="19.35" customHeight="1">
      <c r="A137" s="7"/>
      <c r="B137" s="8" t="s">
        <v>189</v>
      </c>
      <c r="C137" s="7"/>
      <c r="D137" s="10"/>
      <c r="E137" s="40"/>
      <c r="F137" s="184"/>
      <c r="G137" s="201"/>
      <c r="H137" s="216"/>
    </row>
    <row r="138" spans="1:8" ht="19.35" customHeight="1">
      <c r="A138" s="7"/>
      <c r="B138" s="229"/>
      <c r="C138" s="7"/>
      <c r="D138" s="10"/>
      <c r="E138" s="40"/>
      <c r="F138" s="184"/>
      <c r="G138" s="201"/>
      <c r="H138" s="216"/>
    </row>
    <row r="139" spans="1:8" ht="22.95" customHeight="1">
      <c r="A139" s="7"/>
      <c r="B139" s="12" t="s">
        <v>145</v>
      </c>
      <c r="C139" s="7"/>
      <c r="D139" s="230"/>
      <c r="E139" s="40"/>
      <c r="F139" s="184"/>
      <c r="G139" s="201"/>
      <c r="H139" s="216"/>
    </row>
    <row r="140" spans="1:8" ht="20.4">
      <c r="A140" s="7" t="s">
        <v>53</v>
      </c>
      <c r="B140" s="8" t="s">
        <v>602</v>
      </c>
      <c r="C140" s="7" t="s">
        <v>73</v>
      </c>
      <c r="D140" s="23">
        <v>8</v>
      </c>
      <c r="E140" s="40">
        <f>E136</f>
        <v>0</v>
      </c>
      <c r="F140" s="184">
        <f>E140*D140</f>
        <v>0</v>
      </c>
      <c r="G140" s="202"/>
      <c r="H140" s="216"/>
    </row>
    <row r="141" spans="1:8" ht="12.75">
      <c r="A141" s="7"/>
      <c r="B141" s="8" t="s">
        <v>190</v>
      </c>
      <c r="C141" s="7"/>
      <c r="D141" s="14"/>
      <c r="E141" s="40"/>
      <c r="F141" s="184"/>
      <c r="G141" s="192"/>
      <c r="H141" s="278"/>
    </row>
    <row r="142" spans="1:8" ht="12.75">
      <c r="A142" s="7"/>
      <c r="B142" s="8"/>
      <c r="C142" s="7"/>
      <c r="D142" s="14"/>
      <c r="E142" s="49"/>
      <c r="F142" s="184"/>
      <c r="G142" s="191"/>
      <c r="H142" s="278"/>
    </row>
    <row r="143" spans="1:8" ht="20.4">
      <c r="A143" s="7" t="s">
        <v>55</v>
      </c>
      <c r="B143" s="8" t="s">
        <v>603</v>
      </c>
      <c r="C143" s="7" t="s">
        <v>73</v>
      </c>
      <c r="D143" s="14">
        <v>2</v>
      </c>
      <c r="E143" s="40">
        <f>E140</f>
        <v>0</v>
      </c>
      <c r="F143" s="184">
        <f>E143*D143</f>
        <v>0</v>
      </c>
      <c r="G143" s="190"/>
      <c r="H143" s="278"/>
    </row>
    <row r="144" spans="1:8" ht="19.2" customHeight="1">
      <c r="A144" s="7"/>
      <c r="B144" s="8"/>
      <c r="C144" s="7"/>
      <c r="D144" s="14"/>
      <c r="E144" s="40"/>
      <c r="F144" s="184"/>
      <c r="G144" s="192"/>
      <c r="H144" s="278"/>
    </row>
    <row r="145" spans="1:8" ht="19.2" customHeight="1">
      <c r="A145" s="7"/>
      <c r="B145" s="5" t="s">
        <v>241</v>
      </c>
      <c r="C145" s="7"/>
      <c r="D145" s="14"/>
      <c r="E145" s="40"/>
      <c r="F145" s="184"/>
      <c r="G145" s="191"/>
      <c r="H145" s="278"/>
    </row>
    <row r="146" spans="1:8" ht="20.4">
      <c r="A146" s="7" t="s">
        <v>56</v>
      </c>
      <c r="B146" s="8" t="s">
        <v>146</v>
      </c>
      <c r="C146" s="7" t="s">
        <v>73</v>
      </c>
      <c r="D146" s="14">
        <v>6</v>
      </c>
      <c r="E146" s="40">
        <f>E140</f>
        <v>0</v>
      </c>
      <c r="F146" s="184">
        <f>E146*D146</f>
        <v>0</v>
      </c>
      <c r="G146" s="191"/>
      <c r="H146" s="278"/>
    </row>
    <row r="147" spans="1:8" ht="12.75">
      <c r="A147" s="7"/>
      <c r="B147" s="8"/>
      <c r="C147" s="7"/>
      <c r="D147" s="14"/>
      <c r="E147" s="40"/>
      <c r="F147" s="184"/>
      <c r="G147" s="192"/>
      <c r="H147" s="278"/>
    </row>
    <row r="148" spans="1:8" ht="20.4">
      <c r="A148" s="7" t="s">
        <v>57</v>
      </c>
      <c r="B148" s="8" t="s">
        <v>173</v>
      </c>
      <c r="C148" s="7" t="s">
        <v>73</v>
      </c>
      <c r="D148" s="14">
        <v>5</v>
      </c>
      <c r="E148" s="40">
        <f>E140</f>
        <v>0</v>
      </c>
      <c r="F148" s="184">
        <f>E148*D148</f>
        <v>0</v>
      </c>
      <c r="G148" s="191"/>
      <c r="H148" s="278"/>
    </row>
    <row r="149" spans="1:8" ht="12.75">
      <c r="A149" s="7"/>
      <c r="B149" s="8"/>
      <c r="C149" s="7"/>
      <c r="D149" s="14"/>
      <c r="E149" s="40"/>
      <c r="F149" s="184"/>
      <c r="G149" s="192"/>
      <c r="H149" s="278"/>
    </row>
    <row r="150" spans="1:8" ht="12.75">
      <c r="A150" s="7"/>
      <c r="B150" s="12" t="s">
        <v>181</v>
      </c>
      <c r="C150" s="7"/>
      <c r="D150" s="14"/>
      <c r="E150" s="42"/>
      <c r="F150" s="184"/>
      <c r="G150" s="201"/>
      <c r="H150" s="216"/>
    </row>
    <row r="151" spans="1:8" ht="12.75">
      <c r="A151" s="7"/>
      <c r="B151" s="8" t="s">
        <v>182</v>
      </c>
      <c r="C151" s="7"/>
      <c r="D151" s="14"/>
      <c r="E151" s="42"/>
      <c r="F151" s="184"/>
      <c r="G151" s="201"/>
      <c r="H151" s="216"/>
    </row>
    <row r="152" spans="1:8" ht="12.75">
      <c r="A152" s="7" t="s">
        <v>54</v>
      </c>
      <c r="B152" s="8" t="s">
        <v>183</v>
      </c>
      <c r="C152" s="7" t="s">
        <v>7</v>
      </c>
      <c r="D152" s="14">
        <v>786</v>
      </c>
      <c r="E152" s="42"/>
      <c r="F152" s="184">
        <f>E152*D152</f>
        <v>0</v>
      </c>
      <c r="G152" s="202"/>
      <c r="H152" s="216"/>
    </row>
    <row r="153" spans="1:8" ht="12.75">
      <c r="A153" s="7"/>
      <c r="B153" s="8" t="s">
        <v>184</v>
      </c>
      <c r="C153" s="7"/>
      <c r="D153" s="14"/>
      <c r="E153" s="42"/>
      <c r="F153" s="184"/>
      <c r="G153" s="201"/>
      <c r="H153" s="216"/>
    </row>
    <row r="154" spans="1:8" ht="12.75">
      <c r="A154" s="7"/>
      <c r="B154" s="8"/>
      <c r="C154" s="7"/>
      <c r="D154" s="14"/>
      <c r="E154" s="40"/>
      <c r="F154" s="184"/>
      <c r="G154" s="201"/>
      <c r="H154" s="216"/>
    </row>
    <row r="155" spans="1:8" ht="12.75">
      <c r="A155" s="7"/>
      <c r="B155" s="12" t="s">
        <v>6</v>
      </c>
      <c r="C155" s="7"/>
      <c r="D155" s="14"/>
      <c r="E155" s="40"/>
      <c r="F155" s="184"/>
      <c r="G155" s="201"/>
      <c r="H155" s="216"/>
    </row>
    <row r="156" spans="1:8" ht="54">
      <c r="A156" s="7"/>
      <c r="B156" s="231" t="s">
        <v>81</v>
      </c>
      <c r="C156" s="7"/>
      <c r="D156" s="14"/>
      <c r="E156" s="40"/>
      <c r="F156" s="184"/>
      <c r="G156" s="201"/>
      <c r="H156" s="216"/>
    </row>
    <row r="157" spans="1:8" ht="21" customHeight="1">
      <c r="A157" s="7"/>
      <c r="B157" s="2" t="s">
        <v>145</v>
      </c>
      <c r="C157" s="7"/>
      <c r="D157" s="14"/>
      <c r="E157" s="40"/>
      <c r="F157" s="184"/>
      <c r="G157" s="201"/>
      <c r="H157" s="216"/>
    </row>
    <row r="158" spans="1:8" ht="12.75">
      <c r="A158" s="7" t="s">
        <v>58</v>
      </c>
      <c r="B158" s="15" t="s">
        <v>186</v>
      </c>
      <c r="C158" s="7" t="s">
        <v>7</v>
      </c>
      <c r="D158" s="14">
        <v>286</v>
      </c>
      <c r="E158" s="40">
        <f>E152</f>
        <v>0</v>
      </c>
      <c r="F158" s="184">
        <f>E158*D158</f>
        <v>0</v>
      </c>
      <c r="G158" s="202"/>
      <c r="H158" s="278"/>
    </row>
    <row r="159" spans="1:8" ht="12.75">
      <c r="A159" s="7"/>
      <c r="B159" s="15"/>
      <c r="C159" s="7"/>
      <c r="D159" s="14"/>
      <c r="E159" s="40"/>
      <c r="F159" s="184"/>
      <c r="G159" s="201"/>
      <c r="H159" s="278"/>
    </row>
    <row r="160" spans="1:8" ht="12.75">
      <c r="A160" s="7" t="s">
        <v>59</v>
      </c>
      <c r="B160" s="15" t="s">
        <v>246</v>
      </c>
      <c r="C160" s="7" t="s">
        <v>7</v>
      </c>
      <c r="D160" s="14">
        <v>264</v>
      </c>
      <c r="E160" s="40">
        <f>E158</f>
        <v>0</v>
      </c>
      <c r="F160" s="184">
        <f>E160*D160</f>
        <v>0</v>
      </c>
      <c r="G160" s="202"/>
      <c r="H160" s="278"/>
    </row>
    <row r="161" spans="1:8" ht="19.95" customHeight="1">
      <c r="A161" s="7"/>
      <c r="B161" s="15"/>
      <c r="C161" s="7"/>
      <c r="D161" s="14"/>
      <c r="E161" s="40"/>
      <c r="F161" s="184"/>
      <c r="G161" s="201"/>
      <c r="H161" s="278"/>
    </row>
    <row r="162" spans="1:8" ht="12.75">
      <c r="A162" s="7" t="s">
        <v>60</v>
      </c>
      <c r="B162" s="15" t="s">
        <v>164</v>
      </c>
      <c r="C162" s="7" t="s">
        <v>7</v>
      </c>
      <c r="D162" s="14">
        <v>68</v>
      </c>
      <c r="E162" s="40">
        <f>E158</f>
        <v>0</v>
      </c>
      <c r="F162" s="184">
        <f>E162*D162</f>
        <v>0</v>
      </c>
      <c r="G162" s="202"/>
      <c r="H162" s="278"/>
    </row>
    <row r="163" spans="1:8" ht="12.75">
      <c r="A163" s="7"/>
      <c r="B163" s="15"/>
      <c r="C163" s="7"/>
      <c r="D163" s="14"/>
      <c r="E163" s="40"/>
      <c r="F163" s="184"/>
      <c r="G163" s="201"/>
      <c r="H163" s="278"/>
    </row>
    <row r="164" spans="1:8" ht="21" customHeight="1">
      <c r="A164" s="7"/>
      <c r="B164" s="2" t="s">
        <v>241</v>
      </c>
      <c r="C164" s="7"/>
      <c r="D164" s="14"/>
      <c r="E164" s="40"/>
      <c r="F164" s="184"/>
      <c r="G164" s="201"/>
      <c r="H164" s="278"/>
    </row>
    <row r="165" spans="1:8" ht="12.75">
      <c r="A165" s="7" t="s">
        <v>9</v>
      </c>
      <c r="B165" s="15" t="s">
        <v>197</v>
      </c>
      <c r="C165" s="7" t="s">
        <v>7</v>
      </c>
      <c r="D165" s="14">
        <v>332</v>
      </c>
      <c r="E165" s="40">
        <f>E158</f>
        <v>0</v>
      </c>
      <c r="F165" s="184">
        <f>E165*D165</f>
        <v>0</v>
      </c>
      <c r="G165" s="202"/>
      <c r="H165" s="278"/>
    </row>
    <row r="166" spans="1:8" ht="12.75">
      <c r="A166" s="7"/>
      <c r="B166" s="15"/>
      <c r="C166" s="7"/>
      <c r="D166" s="14"/>
      <c r="E166" s="40"/>
      <c r="F166" s="184"/>
      <c r="G166" s="201"/>
      <c r="H166" s="278"/>
    </row>
    <row r="167" spans="1:8" ht="12.75">
      <c r="A167" s="7" t="s">
        <v>61</v>
      </c>
      <c r="B167" s="15" t="s">
        <v>247</v>
      </c>
      <c r="C167" s="7" t="s">
        <v>7</v>
      </c>
      <c r="D167" s="14">
        <v>475</v>
      </c>
      <c r="E167" s="40">
        <f>E165</f>
        <v>0</v>
      </c>
      <c r="F167" s="184">
        <f>E167*D167</f>
        <v>0</v>
      </c>
      <c r="G167" s="202"/>
      <c r="H167" s="278"/>
    </row>
    <row r="168" spans="1:8" ht="12.75">
      <c r="A168" s="7"/>
      <c r="B168" s="15"/>
      <c r="C168" s="7"/>
      <c r="D168" s="14"/>
      <c r="E168" s="40"/>
      <c r="F168" s="184"/>
      <c r="G168" s="201"/>
      <c r="H168" s="216"/>
    </row>
    <row r="169" spans="1:8" ht="12.75">
      <c r="A169" s="7"/>
      <c r="B169" s="225" t="s">
        <v>8</v>
      </c>
      <c r="C169" s="7"/>
      <c r="D169" s="14"/>
      <c r="E169" s="40"/>
      <c r="F169" s="184"/>
      <c r="G169" s="201"/>
      <c r="H169" s="216"/>
    </row>
    <row r="170" spans="1:8" ht="12.75">
      <c r="A170" s="7"/>
      <c r="B170" s="225" t="s">
        <v>18</v>
      </c>
      <c r="C170" s="7"/>
      <c r="D170" s="14"/>
      <c r="E170" s="40"/>
      <c r="F170" s="184"/>
      <c r="G170" s="201"/>
      <c r="H170" s="216"/>
    </row>
    <row r="171" spans="1:8" ht="20.4">
      <c r="A171" s="7" t="s">
        <v>62</v>
      </c>
      <c r="B171" s="8" t="s">
        <v>92</v>
      </c>
      <c r="C171" s="13" t="s">
        <v>72</v>
      </c>
      <c r="D171" s="14">
        <v>29</v>
      </c>
      <c r="E171" s="40"/>
      <c r="F171" s="184">
        <f>E171*D171</f>
        <v>0</v>
      </c>
      <c r="G171" s="202"/>
      <c r="H171" s="278"/>
    </row>
    <row r="172" spans="1:8" ht="12.75">
      <c r="A172" s="7"/>
      <c r="B172" s="8"/>
      <c r="C172" s="13"/>
      <c r="D172" s="14"/>
      <c r="E172" s="40"/>
      <c r="F172" s="184"/>
      <c r="G172" s="201"/>
      <c r="H172" s="278"/>
    </row>
    <row r="173" spans="1:8" ht="20.4">
      <c r="A173" s="7" t="s">
        <v>63</v>
      </c>
      <c r="B173" s="8" t="s">
        <v>124</v>
      </c>
      <c r="C173" s="13" t="s">
        <v>72</v>
      </c>
      <c r="D173" s="14">
        <v>34</v>
      </c>
      <c r="E173" s="40">
        <f>E171</f>
        <v>0</v>
      </c>
      <c r="F173" s="184">
        <f>E173*D173</f>
        <v>0</v>
      </c>
      <c r="G173" s="202"/>
      <c r="H173" s="278"/>
    </row>
    <row r="174" spans="1:8" ht="12.75">
      <c r="A174" s="7"/>
      <c r="B174" s="8"/>
      <c r="C174" s="7"/>
      <c r="D174" s="14"/>
      <c r="E174" s="40"/>
      <c r="F174" s="184"/>
      <c r="G174" s="201"/>
      <c r="H174" s="278"/>
    </row>
    <row r="175" spans="1:8" ht="20.4">
      <c r="A175" s="7" t="s">
        <v>64</v>
      </c>
      <c r="B175" s="8" t="s">
        <v>242</v>
      </c>
      <c r="C175" s="13" t="s">
        <v>72</v>
      </c>
      <c r="D175" s="14">
        <v>6</v>
      </c>
      <c r="E175" s="40">
        <f>E173</f>
        <v>0</v>
      </c>
      <c r="F175" s="184">
        <f>E175*D175</f>
        <v>0</v>
      </c>
      <c r="G175" s="202"/>
      <c r="H175" s="278"/>
    </row>
    <row r="176" spans="1:8" ht="12.75">
      <c r="A176" s="7"/>
      <c r="B176" s="8"/>
      <c r="C176" s="7"/>
      <c r="D176" s="14"/>
      <c r="E176" s="40"/>
      <c r="F176" s="184"/>
      <c r="G176" s="201"/>
      <c r="H176" s="278"/>
    </row>
    <row r="177" spans="1:8" ht="20.4">
      <c r="A177" s="7" t="s">
        <v>71</v>
      </c>
      <c r="B177" s="8" t="s">
        <v>243</v>
      </c>
      <c r="C177" s="13" t="s">
        <v>72</v>
      </c>
      <c r="D177" s="14">
        <v>33</v>
      </c>
      <c r="E177" s="40">
        <f>E175</f>
        <v>0</v>
      </c>
      <c r="F177" s="184">
        <f>E177*D177</f>
        <v>0</v>
      </c>
      <c r="G177" s="202"/>
      <c r="H177" s="278"/>
    </row>
    <row r="178" spans="1:8" ht="12.75">
      <c r="A178" s="7"/>
      <c r="B178" s="8"/>
      <c r="C178" s="7"/>
      <c r="D178" s="14"/>
      <c r="E178" s="40"/>
      <c r="F178" s="184"/>
      <c r="G178" s="201"/>
      <c r="H178" s="278"/>
    </row>
    <row r="179" spans="1:8" ht="12.75">
      <c r="A179" s="7" t="s">
        <v>139</v>
      </c>
      <c r="B179" s="8" t="s">
        <v>147</v>
      </c>
      <c r="C179" s="7" t="s">
        <v>19</v>
      </c>
      <c r="D179" s="14">
        <v>81</v>
      </c>
      <c r="E179" s="40">
        <f>E177*0.1</f>
        <v>0</v>
      </c>
      <c r="F179" s="184">
        <f>E179*D179</f>
        <v>0</v>
      </c>
      <c r="G179" s="202"/>
      <c r="H179" s="278"/>
    </row>
    <row r="180" spans="1:8" ht="12.75">
      <c r="A180" s="7"/>
      <c r="B180" s="8"/>
      <c r="C180" s="7"/>
      <c r="D180" s="14"/>
      <c r="E180" s="40"/>
      <c r="F180" s="184"/>
      <c r="G180" s="201"/>
      <c r="H180" s="278"/>
    </row>
    <row r="181" spans="1:8" ht="12.75">
      <c r="A181" s="7" t="s">
        <v>185</v>
      </c>
      <c r="B181" s="8" t="s">
        <v>119</v>
      </c>
      <c r="C181" s="7" t="s">
        <v>19</v>
      </c>
      <c r="D181" s="14">
        <v>25</v>
      </c>
      <c r="E181" s="40">
        <f>E177*0.15</f>
        <v>0</v>
      </c>
      <c r="F181" s="184">
        <f>E181*D181</f>
        <v>0</v>
      </c>
      <c r="G181" s="202"/>
      <c r="H181" s="278"/>
    </row>
    <row r="182" spans="1:8" ht="12.75">
      <c r="A182" s="7"/>
      <c r="B182" s="8"/>
      <c r="C182" s="7"/>
      <c r="D182" s="14"/>
      <c r="E182" s="40"/>
      <c r="F182" s="184"/>
      <c r="G182" s="201"/>
      <c r="H182" s="216"/>
    </row>
    <row r="183" spans="1:8" ht="12.75">
      <c r="A183" s="7"/>
      <c r="B183" s="227" t="s">
        <v>10</v>
      </c>
      <c r="C183" s="7"/>
      <c r="D183" s="14"/>
      <c r="E183" s="40"/>
      <c r="F183" s="183">
        <f>SUM(F123:F181)</f>
        <v>0</v>
      </c>
      <c r="G183" s="202"/>
      <c r="H183" s="216"/>
    </row>
    <row r="184" spans="1:8" ht="21" customHeight="1">
      <c r="A184" s="6" t="s">
        <v>0</v>
      </c>
      <c r="B184" s="6" t="s">
        <v>1</v>
      </c>
      <c r="C184" s="6" t="s">
        <v>2</v>
      </c>
      <c r="D184" s="176" t="s">
        <v>3</v>
      </c>
      <c r="E184" s="39" t="s">
        <v>231</v>
      </c>
      <c r="F184" s="183" t="s">
        <v>232</v>
      </c>
      <c r="G184" s="200"/>
      <c r="H184" s="216"/>
    </row>
    <row r="185" spans="1:8" ht="12.75">
      <c r="A185" s="6"/>
      <c r="B185" s="6"/>
      <c r="C185" s="6"/>
      <c r="D185" s="10"/>
      <c r="E185" s="40"/>
      <c r="F185" s="183"/>
      <c r="G185" s="200"/>
      <c r="H185" s="216"/>
    </row>
    <row r="186" spans="1:8" ht="12.75">
      <c r="A186" s="7"/>
      <c r="B186" s="12" t="s">
        <v>5</v>
      </c>
      <c r="C186" s="7"/>
      <c r="D186" s="14"/>
      <c r="E186" s="40"/>
      <c r="F186" s="184"/>
      <c r="G186" s="201"/>
      <c r="H186" s="216"/>
    </row>
    <row r="187" spans="1:8" ht="12.75">
      <c r="A187" s="7"/>
      <c r="B187" s="229" t="s">
        <v>254</v>
      </c>
      <c r="C187" s="7"/>
      <c r="D187" s="14"/>
      <c r="E187" s="40"/>
      <c r="F187" s="184"/>
      <c r="G187" s="201"/>
      <c r="H187" s="216"/>
    </row>
    <row r="188" spans="1:8" ht="12.75">
      <c r="A188" s="7"/>
      <c r="B188" s="229" t="s">
        <v>611</v>
      </c>
      <c r="C188" s="7"/>
      <c r="D188" s="14"/>
      <c r="E188" s="40"/>
      <c r="F188" s="184"/>
      <c r="G188" s="201"/>
      <c r="H188" s="216"/>
    </row>
    <row r="189" spans="1:8" ht="20.4">
      <c r="A189" s="7" t="s">
        <v>4</v>
      </c>
      <c r="B189" s="8" t="s">
        <v>255</v>
      </c>
      <c r="C189" s="13" t="s">
        <v>72</v>
      </c>
      <c r="D189" s="14">
        <v>221</v>
      </c>
      <c r="E189" s="40"/>
      <c r="F189" s="184">
        <f>E189*D189</f>
        <v>0</v>
      </c>
      <c r="G189" s="202"/>
      <c r="H189" s="216"/>
    </row>
    <row r="190" spans="1:8" ht="12.75">
      <c r="A190" s="7"/>
      <c r="B190" s="8"/>
      <c r="C190" s="13"/>
      <c r="D190" s="14"/>
      <c r="E190" s="40"/>
      <c r="F190" s="184"/>
      <c r="G190" s="201"/>
      <c r="H190" s="216"/>
    </row>
    <row r="191" spans="1:8" ht="12.75">
      <c r="A191" s="7"/>
      <c r="B191" s="12" t="s">
        <v>148</v>
      </c>
      <c r="C191" s="7"/>
      <c r="D191" s="25"/>
      <c r="E191" s="40"/>
      <c r="F191" s="184"/>
      <c r="G191" s="201"/>
      <c r="H191" s="216"/>
    </row>
    <row r="192" spans="1:8" ht="12.75">
      <c r="A192" s="7" t="s">
        <v>50</v>
      </c>
      <c r="B192" s="8" t="s">
        <v>149</v>
      </c>
      <c r="C192" s="7"/>
      <c r="D192" s="25"/>
      <c r="E192" s="40"/>
      <c r="F192" s="184"/>
      <c r="G192" s="201"/>
      <c r="H192" s="216"/>
    </row>
    <row r="193" spans="1:8" ht="20.4">
      <c r="A193" s="7"/>
      <c r="B193" s="8" t="s">
        <v>196</v>
      </c>
      <c r="C193" s="13" t="s">
        <v>72</v>
      </c>
      <c r="D193" s="25">
        <v>30</v>
      </c>
      <c r="E193" s="40"/>
      <c r="F193" s="184">
        <f>E193*D193</f>
        <v>0</v>
      </c>
      <c r="G193" s="202"/>
      <c r="H193" s="216"/>
    </row>
    <row r="194" spans="1:8" ht="12.75">
      <c r="A194" s="7"/>
      <c r="B194" s="8"/>
      <c r="C194" s="7"/>
      <c r="D194" s="25"/>
      <c r="E194" s="40"/>
      <c r="F194" s="184"/>
      <c r="G194" s="201"/>
      <c r="H194" s="216"/>
    </row>
    <row r="195" spans="1:8" ht="12.75">
      <c r="A195" s="7" t="s">
        <v>51</v>
      </c>
      <c r="B195" s="15" t="s">
        <v>123</v>
      </c>
      <c r="C195" s="7"/>
      <c r="D195" s="25"/>
      <c r="E195" s="40"/>
      <c r="F195" s="184"/>
      <c r="G195" s="201"/>
      <c r="H195" s="216"/>
    </row>
    <row r="196" spans="1:8" ht="20.4">
      <c r="A196" s="7"/>
      <c r="B196" s="15" t="s">
        <v>316</v>
      </c>
      <c r="C196" s="13" t="s">
        <v>72</v>
      </c>
      <c r="D196" s="25">
        <f>D193</f>
        <v>30</v>
      </c>
      <c r="E196" s="40"/>
      <c r="F196" s="184">
        <f>E196*D196</f>
        <v>0</v>
      </c>
      <c r="G196" s="202"/>
      <c r="H196" s="216"/>
    </row>
    <row r="197" spans="1:8" ht="12.75">
      <c r="A197" s="7"/>
      <c r="B197" s="8"/>
      <c r="C197" s="7"/>
      <c r="D197" s="25"/>
      <c r="E197" s="40"/>
      <c r="F197" s="184"/>
      <c r="G197" s="201"/>
      <c r="H197" s="216"/>
    </row>
    <row r="198" spans="1:8" ht="12.75">
      <c r="A198" s="7"/>
      <c r="B198" s="34" t="s">
        <v>174</v>
      </c>
      <c r="C198" s="7"/>
      <c r="D198" s="25"/>
      <c r="E198" s="40"/>
      <c r="F198" s="184"/>
      <c r="G198" s="201"/>
      <c r="H198" s="216"/>
    </row>
    <row r="199" spans="1:8" ht="12.75">
      <c r="A199" s="7"/>
      <c r="B199" s="8"/>
      <c r="C199" s="7"/>
      <c r="D199" s="25"/>
      <c r="E199" s="40"/>
      <c r="F199" s="184"/>
      <c r="G199" s="201"/>
      <c r="H199" s="216"/>
    </row>
    <row r="200" spans="1:8" ht="12.75">
      <c r="A200" s="7"/>
      <c r="B200" s="35" t="s">
        <v>175</v>
      </c>
      <c r="C200" s="7"/>
      <c r="D200" s="25"/>
      <c r="E200" s="40"/>
      <c r="F200" s="184"/>
      <c r="G200" s="201"/>
      <c r="H200" s="216"/>
    </row>
    <row r="201" spans="1:8" ht="20.4">
      <c r="A201" s="7" t="s">
        <v>52</v>
      </c>
      <c r="B201" s="8" t="s">
        <v>248</v>
      </c>
      <c r="C201" s="13" t="s">
        <v>72</v>
      </c>
      <c r="D201" s="25">
        <v>42</v>
      </c>
      <c r="E201" s="40"/>
      <c r="F201" s="184">
        <f>E201*D201</f>
        <v>0</v>
      </c>
      <c r="G201" s="202"/>
      <c r="H201" s="216"/>
    </row>
    <row r="202" spans="1:8" ht="12.75">
      <c r="A202" s="7"/>
      <c r="B202" s="8"/>
      <c r="C202" s="13"/>
      <c r="D202" s="25"/>
      <c r="E202" s="40"/>
      <c r="F202" s="184"/>
      <c r="G202" s="201"/>
      <c r="H202" s="216"/>
    </row>
    <row r="203" spans="1:8" ht="12.75">
      <c r="A203" s="7"/>
      <c r="B203" s="225" t="s">
        <v>15</v>
      </c>
      <c r="C203" s="7"/>
      <c r="D203" s="10"/>
      <c r="E203" s="40"/>
      <c r="F203" s="184"/>
      <c r="G203" s="201"/>
      <c r="H203" s="216"/>
    </row>
    <row r="204" spans="1:8" ht="12.75">
      <c r="A204" s="7"/>
      <c r="B204" s="226" t="s">
        <v>194</v>
      </c>
      <c r="C204" s="7"/>
      <c r="D204" s="10"/>
      <c r="E204" s="40"/>
      <c r="F204" s="184"/>
      <c r="G204" s="201"/>
      <c r="H204" s="216"/>
    </row>
    <row r="205" spans="1:8" ht="20.4">
      <c r="A205" s="7" t="s">
        <v>53</v>
      </c>
      <c r="B205" s="8" t="s">
        <v>249</v>
      </c>
      <c r="C205" s="7" t="s">
        <v>72</v>
      </c>
      <c r="D205" s="10">
        <v>26</v>
      </c>
      <c r="E205" s="40"/>
      <c r="F205" s="184">
        <f>E205*D205</f>
        <v>0</v>
      </c>
      <c r="G205" s="202"/>
      <c r="H205" s="216"/>
    </row>
    <row r="206" spans="1:8" ht="12.75">
      <c r="A206" s="7"/>
      <c r="B206" s="8" t="s">
        <v>91</v>
      </c>
      <c r="C206" s="7"/>
      <c r="D206" s="10"/>
      <c r="E206" s="40"/>
      <c r="F206" s="184"/>
      <c r="G206" s="201"/>
      <c r="H206" s="216"/>
    </row>
    <row r="207" spans="1:8" ht="12.75">
      <c r="A207" s="7"/>
      <c r="B207" s="8"/>
      <c r="C207" s="7"/>
      <c r="D207" s="14"/>
      <c r="E207" s="40"/>
      <c r="F207" s="184"/>
      <c r="G207" s="201"/>
      <c r="H207" s="216"/>
    </row>
    <row r="208" spans="1:8" ht="12.75">
      <c r="A208" s="7"/>
      <c r="B208" s="8"/>
      <c r="C208" s="7"/>
      <c r="D208" s="14"/>
      <c r="E208" s="40"/>
      <c r="F208" s="184"/>
      <c r="G208" s="201"/>
      <c r="H208" s="216"/>
    </row>
    <row r="209" spans="1:8" ht="12.75">
      <c r="A209" s="7"/>
      <c r="B209" s="227" t="s">
        <v>10</v>
      </c>
      <c r="C209" s="7"/>
      <c r="D209" s="14"/>
      <c r="E209" s="40"/>
      <c r="F209" s="183">
        <f>SUM(F187:F208)</f>
        <v>0</v>
      </c>
      <c r="G209" s="202"/>
      <c r="H209" s="216"/>
    </row>
    <row r="210" spans="1:8" ht="12.75">
      <c r="A210" s="7"/>
      <c r="B210" s="8"/>
      <c r="C210" s="7"/>
      <c r="D210" s="14"/>
      <c r="E210" s="40"/>
      <c r="F210" s="183"/>
      <c r="G210" s="200"/>
      <c r="H210" s="216"/>
    </row>
    <row r="211" spans="1:8" ht="12.75">
      <c r="A211" s="7"/>
      <c r="B211" s="8"/>
      <c r="C211" s="7"/>
      <c r="D211" s="14"/>
      <c r="E211" s="40"/>
      <c r="F211" s="184"/>
      <c r="G211" s="201"/>
      <c r="H211" s="216"/>
    </row>
    <row r="212" spans="1:8" ht="12.75">
      <c r="A212" s="7"/>
      <c r="B212" s="228" t="s">
        <v>20</v>
      </c>
      <c r="C212" s="7"/>
      <c r="D212" s="14"/>
      <c r="E212" s="40"/>
      <c r="F212" s="184"/>
      <c r="G212" s="201"/>
      <c r="H212" s="216"/>
    </row>
    <row r="213" spans="1:8" ht="12.75">
      <c r="A213" s="7"/>
      <c r="B213" s="8"/>
      <c r="C213" s="7"/>
      <c r="D213" s="14"/>
      <c r="E213" s="40"/>
      <c r="F213" s="184"/>
      <c r="G213" s="201"/>
      <c r="H213" s="216"/>
    </row>
    <row r="214" spans="1:8" ht="12.75">
      <c r="A214" s="7"/>
      <c r="B214" s="232" t="s">
        <v>381</v>
      </c>
      <c r="C214" s="7"/>
      <c r="D214" s="14"/>
      <c r="E214" s="40"/>
      <c r="F214" s="184">
        <f>F119</f>
        <v>0</v>
      </c>
      <c r="G214" s="202"/>
      <c r="H214" s="216"/>
    </row>
    <row r="215" spans="1:8" ht="12.75">
      <c r="A215" s="7"/>
      <c r="B215" s="232"/>
      <c r="C215" s="7"/>
      <c r="D215" s="14"/>
      <c r="E215" s="40"/>
      <c r="F215" s="184"/>
      <c r="G215" s="201"/>
      <c r="H215" s="216"/>
    </row>
    <row r="216" spans="1:8" ht="12.75">
      <c r="A216" s="7"/>
      <c r="B216" s="232" t="s">
        <v>382</v>
      </c>
      <c r="C216" s="7"/>
      <c r="D216" s="14"/>
      <c r="E216" s="40"/>
      <c r="F216" s="184">
        <f>F183</f>
        <v>0</v>
      </c>
      <c r="G216" s="202"/>
      <c r="H216" s="216"/>
    </row>
    <row r="217" spans="1:8" ht="12.75">
      <c r="A217" s="7"/>
      <c r="B217" s="232"/>
      <c r="C217" s="7"/>
      <c r="D217" s="14"/>
      <c r="E217" s="40"/>
      <c r="F217" s="184"/>
      <c r="G217" s="201"/>
      <c r="H217" s="216"/>
    </row>
    <row r="218" spans="1:8" ht="12.75">
      <c r="A218" s="7"/>
      <c r="B218" s="232" t="s">
        <v>383</v>
      </c>
      <c r="C218" s="7"/>
      <c r="D218" s="14"/>
      <c r="E218" s="40"/>
      <c r="F218" s="184">
        <f>F209</f>
        <v>0</v>
      </c>
      <c r="G218" s="202"/>
      <c r="H218" s="216"/>
    </row>
    <row r="219" spans="1:8" ht="12.75">
      <c r="A219" s="7"/>
      <c r="B219" s="8"/>
      <c r="C219" s="7"/>
      <c r="D219" s="14"/>
      <c r="E219" s="40"/>
      <c r="F219" s="184"/>
      <c r="G219" s="201"/>
      <c r="H219" s="216"/>
    </row>
    <row r="220" spans="1:8" ht="15.75" customHeight="1">
      <c r="A220" s="7"/>
      <c r="B220" s="233"/>
      <c r="C220" s="7"/>
      <c r="D220" s="14"/>
      <c r="E220" s="40"/>
      <c r="F220" s="184"/>
      <c r="G220" s="201"/>
      <c r="H220" s="216"/>
    </row>
    <row r="221" spans="1:8" ht="15.75" customHeight="1">
      <c r="A221" s="7"/>
      <c r="B221" s="8"/>
      <c r="C221" s="7"/>
      <c r="D221" s="14"/>
      <c r="E221" s="40"/>
      <c r="F221" s="184"/>
      <c r="G221" s="201"/>
      <c r="H221" s="216"/>
    </row>
    <row r="222" spans="1:8" ht="15.75" customHeight="1">
      <c r="A222" s="7"/>
      <c r="B222" s="8"/>
      <c r="C222" s="7"/>
      <c r="D222" s="14"/>
      <c r="E222" s="40"/>
      <c r="F222" s="184"/>
      <c r="G222" s="201"/>
      <c r="H222" s="216"/>
    </row>
    <row r="223" spans="1:8" ht="23.25" customHeight="1">
      <c r="A223" s="7"/>
      <c r="B223" s="19" t="s">
        <v>11</v>
      </c>
      <c r="C223" s="7"/>
      <c r="D223" s="14"/>
      <c r="E223" s="40"/>
      <c r="F223" s="183"/>
      <c r="G223" s="200"/>
      <c r="H223" s="216"/>
    </row>
    <row r="224" spans="1:8" ht="15.75" customHeight="1">
      <c r="A224" s="7"/>
      <c r="B224" s="232" t="s">
        <v>108</v>
      </c>
      <c r="C224" s="7"/>
      <c r="D224" s="14"/>
      <c r="E224" s="40"/>
      <c r="F224" s="184">
        <f>SUM(F213:F223)</f>
        <v>0</v>
      </c>
      <c r="G224" s="201"/>
      <c r="H224" s="216"/>
    </row>
    <row r="225" spans="1:8" ht="15.75" customHeight="1">
      <c r="A225" s="7"/>
      <c r="B225" s="8"/>
      <c r="C225" s="7"/>
      <c r="D225" s="14"/>
      <c r="E225" s="49"/>
      <c r="F225" s="184"/>
      <c r="G225" s="201"/>
      <c r="H225" s="216"/>
    </row>
    <row r="226" spans="1:8" ht="15.75" customHeight="1">
      <c r="A226" s="7"/>
      <c r="B226" s="8"/>
      <c r="C226" s="7"/>
      <c r="D226" s="14"/>
      <c r="E226" s="40"/>
      <c r="F226" s="184"/>
      <c r="G226" s="201"/>
      <c r="H226" s="216"/>
    </row>
    <row r="227" spans="1:8" ht="15.75" customHeight="1">
      <c r="A227" s="7"/>
      <c r="B227" s="8"/>
      <c r="C227" s="7"/>
      <c r="D227" s="14"/>
      <c r="E227" s="40"/>
      <c r="F227" s="184"/>
      <c r="G227" s="201"/>
      <c r="H227" s="216"/>
    </row>
    <row r="228" spans="1:8" ht="15.75" customHeight="1">
      <c r="A228" s="7"/>
      <c r="B228" s="8"/>
      <c r="C228" s="7"/>
      <c r="D228" s="14"/>
      <c r="E228" s="40"/>
      <c r="F228" s="184"/>
      <c r="G228" s="201"/>
      <c r="H228" s="216"/>
    </row>
    <row r="229" spans="1:8" ht="15.75" customHeight="1">
      <c r="A229" s="7"/>
      <c r="B229" s="8"/>
      <c r="C229" s="7"/>
      <c r="D229" s="14"/>
      <c r="E229" s="40"/>
      <c r="F229" s="184"/>
      <c r="G229" s="201"/>
      <c r="H229" s="216"/>
    </row>
    <row r="230" spans="1:8" ht="15.75" customHeight="1">
      <c r="A230" s="7"/>
      <c r="B230" s="8"/>
      <c r="C230" s="7"/>
      <c r="D230" s="14"/>
      <c r="E230" s="40"/>
      <c r="F230" s="184"/>
      <c r="G230" s="201"/>
      <c r="H230" s="216"/>
    </row>
    <row r="231" spans="1:8" ht="21" customHeight="1">
      <c r="A231" s="6" t="s">
        <v>0</v>
      </c>
      <c r="B231" s="6" t="s">
        <v>1</v>
      </c>
      <c r="C231" s="6" t="s">
        <v>2</v>
      </c>
      <c r="D231" s="176" t="s">
        <v>3</v>
      </c>
      <c r="E231" s="39" t="s">
        <v>231</v>
      </c>
      <c r="F231" s="183" t="s">
        <v>232</v>
      </c>
      <c r="G231" s="200"/>
      <c r="H231" s="216"/>
    </row>
    <row r="232" spans="1:8" ht="15.75" customHeight="1">
      <c r="A232" s="6"/>
      <c r="B232" s="6"/>
      <c r="C232" s="6"/>
      <c r="D232" s="10"/>
      <c r="E232" s="40"/>
      <c r="F232" s="183"/>
      <c r="G232" s="200"/>
      <c r="H232" s="216"/>
    </row>
    <row r="233" spans="1:8" ht="15.75" customHeight="1">
      <c r="A233" s="7"/>
      <c r="B233" s="16"/>
      <c r="C233" s="7"/>
      <c r="D233" s="14"/>
      <c r="E233" s="40"/>
      <c r="F233" s="184"/>
      <c r="G233" s="201"/>
      <c r="H233" s="216"/>
    </row>
    <row r="234" spans="1:8" ht="15.75" customHeight="1">
      <c r="A234" s="7"/>
      <c r="B234" s="12" t="s">
        <v>21</v>
      </c>
      <c r="C234" s="7"/>
      <c r="D234" s="14"/>
      <c r="E234" s="40"/>
      <c r="F234" s="184"/>
      <c r="G234" s="201"/>
      <c r="H234" s="216"/>
    </row>
    <row r="235" spans="1:8" ht="15.75" customHeight="1">
      <c r="A235" s="7"/>
      <c r="B235" s="12" t="s">
        <v>79</v>
      </c>
      <c r="C235" s="7"/>
      <c r="D235" s="14"/>
      <c r="E235" s="40"/>
      <c r="F235" s="184"/>
      <c r="G235" s="201"/>
      <c r="H235" s="216"/>
    </row>
    <row r="236" spans="1:8" ht="18.75" customHeight="1">
      <c r="A236" s="7"/>
      <c r="B236" s="12" t="s">
        <v>89</v>
      </c>
      <c r="C236" s="7"/>
      <c r="D236" s="14"/>
      <c r="E236" s="40"/>
      <c r="F236" s="184"/>
      <c r="G236" s="201"/>
      <c r="H236" s="216"/>
    </row>
    <row r="237" spans="1:8" ht="15.75" customHeight="1">
      <c r="A237" s="7"/>
      <c r="B237" s="12"/>
      <c r="C237" s="7"/>
      <c r="D237" s="14"/>
      <c r="E237" s="40"/>
      <c r="F237" s="184"/>
      <c r="G237" s="201"/>
      <c r="H237" s="216"/>
    </row>
    <row r="238" spans="1:8" ht="12.75">
      <c r="A238" s="7"/>
      <c r="B238" s="16" t="s">
        <v>259</v>
      </c>
      <c r="C238" s="7"/>
      <c r="D238" s="14"/>
      <c r="E238" s="40"/>
      <c r="F238" s="184"/>
      <c r="G238" s="201"/>
      <c r="H238" s="216"/>
    </row>
    <row r="239" spans="1:8" ht="12.75">
      <c r="A239" s="7"/>
      <c r="B239" s="16" t="s">
        <v>23</v>
      </c>
      <c r="C239" s="7"/>
      <c r="D239" s="14"/>
      <c r="E239" s="40"/>
      <c r="F239" s="184"/>
      <c r="G239" s="201"/>
      <c r="H239" s="216"/>
    </row>
    <row r="240" spans="1:8" ht="12.75">
      <c r="A240" s="7"/>
      <c r="B240" s="16" t="s">
        <v>24</v>
      </c>
      <c r="C240" s="7"/>
      <c r="D240" s="14"/>
      <c r="E240" s="40"/>
      <c r="F240" s="184"/>
      <c r="G240" s="201"/>
      <c r="H240" s="216"/>
    </row>
    <row r="241" spans="1:8" ht="20.4">
      <c r="A241" s="7" t="s">
        <v>4</v>
      </c>
      <c r="B241" s="15" t="s">
        <v>128</v>
      </c>
      <c r="C241" s="7" t="s">
        <v>73</v>
      </c>
      <c r="D241" s="10">
        <v>3</v>
      </c>
      <c r="E241" s="40">
        <f>E148</f>
        <v>0</v>
      </c>
      <c r="F241" s="184">
        <f>E241*D241</f>
        <v>0</v>
      </c>
      <c r="G241" s="202"/>
      <c r="H241" s="278"/>
    </row>
    <row r="242" spans="1:8" ht="12.75">
      <c r="A242" s="7"/>
      <c r="B242" s="15" t="s">
        <v>252</v>
      </c>
      <c r="C242" s="7"/>
      <c r="D242" s="10"/>
      <c r="E242" s="40"/>
      <c r="F242" s="184"/>
      <c r="G242" s="201"/>
      <c r="H242" s="278"/>
    </row>
    <row r="243" spans="1:8" ht="12" customHeight="1">
      <c r="A243" s="7"/>
      <c r="B243" s="15"/>
      <c r="C243" s="7"/>
      <c r="D243" s="10"/>
      <c r="E243" s="40"/>
      <c r="F243" s="184"/>
      <c r="G243" s="201"/>
      <c r="H243" s="278"/>
    </row>
    <row r="244" spans="1:8" ht="20.4">
      <c r="A244" s="7" t="s">
        <v>50</v>
      </c>
      <c r="B244" s="234" t="s">
        <v>199</v>
      </c>
      <c r="C244" s="7" t="s">
        <v>73</v>
      </c>
      <c r="D244" s="10">
        <v>11</v>
      </c>
      <c r="E244" s="40">
        <f>E241</f>
        <v>0</v>
      </c>
      <c r="F244" s="184">
        <f>E244*D244</f>
        <v>0</v>
      </c>
      <c r="G244" s="202"/>
      <c r="H244" s="278"/>
    </row>
    <row r="245" spans="1:8" ht="12.75">
      <c r="A245" s="7"/>
      <c r="B245" s="234"/>
      <c r="C245" s="7"/>
      <c r="D245" s="10"/>
      <c r="E245" s="40"/>
      <c r="F245" s="184"/>
      <c r="G245" s="201"/>
      <c r="H245" s="278"/>
    </row>
    <row r="246" spans="1:8" ht="20.4">
      <c r="A246" s="7" t="s">
        <v>51</v>
      </c>
      <c r="B246" s="234" t="s">
        <v>317</v>
      </c>
      <c r="C246" s="7" t="s">
        <v>73</v>
      </c>
      <c r="D246" s="10">
        <v>13</v>
      </c>
      <c r="E246" s="40">
        <f>E244</f>
        <v>0</v>
      </c>
      <c r="F246" s="184">
        <f>E246*D246</f>
        <v>0</v>
      </c>
      <c r="G246" s="202"/>
      <c r="H246" s="278"/>
    </row>
    <row r="247" spans="1:8" ht="12.75">
      <c r="A247" s="7"/>
      <c r="B247" s="234"/>
      <c r="C247" s="7"/>
      <c r="D247" s="10"/>
      <c r="E247" s="40"/>
      <c r="F247" s="184"/>
      <c r="G247" s="201"/>
      <c r="H247" s="278"/>
    </row>
    <row r="248" spans="1:8" ht="20.4">
      <c r="A248" s="7" t="s">
        <v>52</v>
      </c>
      <c r="B248" s="15" t="s">
        <v>17</v>
      </c>
      <c r="C248" s="7" t="s">
        <v>73</v>
      </c>
      <c r="D248" s="14">
        <v>2</v>
      </c>
      <c r="E248" s="40">
        <f>E241</f>
        <v>0</v>
      </c>
      <c r="F248" s="184">
        <f>E248*D248</f>
        <v>0</v>
      </c>
      <c r="G248" s="202"/>
      <c r="H248" s="278"/>
    </row>
    <row r="249" spans="1:8" ht="12.75">
      <c r="A249" s="7"/>
      <c r="B249" s="15"/>
      <c r="C249" s="7"/>
      <c r="D249" s="14"/>
      <c r="E249" s="40"/>
      <c r="F249" s="184"/>
      <c r="G249" s="201"/>
      <c r="H249" s="216"/>
    </row>
    <row r="250" spans="1:8" ht="12.75">
      <c r="A250" s="7"/>
      <c r="B250" s="16" t="s">
        <v>25</v>
      </c>
      <c r="C250" s="7"/>
      <c r="D250" s="10"/>
      <c r="E250" s="40"/>
      <c r="F250" s="184"/>
      <c r="G250" s="201"/>
      <c r="H250" s="216"/>
    </row>
    <row r="251" spans="1:8" ht="12.75">
      <c r="A251" s="7"/>
      <c r="B251" s="16" t="s">
        <v>26</v>
      </c>
      <c r="C251" s="7"/>
      <c r="D251" s="10"/>
      <c r="E251" s="40"/>
      <c r="F251" s="184"/>
      <c r="G251" s="201"/>
      <c r="H251" s="216"/>
    </row>
    <row r="252" spans="1:8" ht="12.75">
      <c r="A252" s="7"/>
      <c r="B252" s="16" t="s">
        <v>82</v>
      </c>
      <c r="C252" s="7"/>
      <c r="D252" s="10"/>
      <c r="E252" s="40"/>
      <c r="F252" s="184"/>
      <c r="G252" s="201"/>
      <c r="H252" s="216"/>
    </row>
    <row r="253" spans="1:8" ht="12.75">
      <c r="A253" s="7"/>
      <c r="B253" s="16" t="s">
        <v>83</v>
      </c>
      <c r="C253" s="7"/>
      <c r="D253" s="10"/>
      <c r="E253" s="40"/>
      <c r="F253" s="184"/>
      <c r="G253" s="201"/>
      <c r="H253" s="216"/>
    </row>
    <row r="254" spans="1:8" ht="12.75">
      <c r="A254" s="7"/>
      <c r="B254" s="16" t="s">
        <v>145</v>
      </c>
      <c r="C254" s="7"/>
      <c r="D254" s="10"/>
      <c r="E254" s="40"/>
      <c r="F254" s="184"/>
      <c r="G254" s="201"/>
      <c r="H254" s="216"/>
    </row>
    <row r="255" spans="1:8" ht="12.75">
      <c r="A255" s="7" t="s">
        <v>53</v>
      </c>
      <c r="B255" s="15" t="s">
        <v>253</v>
      </c>
      <c r="C255" s="7" t="s">
        <v>7</v>
      </c>
      <c r="D255" s="10">
        <v>358</v>
      </c>
      <c r="E255" s="40">
        <f>E158</f>
        <v>0</v>
      </c>
      <c r="F255" s="184">
        <f>E255*D255</f>
        <v>0</v>
      </c>
      <c r="G255" s="202"/>
      <c r="H255" s="278"/>
    </row>
    <row r="256" spans="1:8" ht="12.75">
      <c r="A256" s="7"/>
      <c r="B256" s="15"/>
      <c r="C256" s="7"/>
      <c r="D256" s="10"/>
      <c r="E256" s="40"/>
      <c r="F256" s="184"/>
      <c r="G256" s="201"/>
      <c r="H256" s="278"/>
    </row>
    <row r="257" spans="1:8" ht="12.75">
      <c r="A257" s="7" t="s">
        <v>55</v>
      </c>
      <c r="B257" s="15" t="s">
        <v>176</v>
      </c>
      <c r="C257" s="7" t="s">
        <v>7</v>
      </c>
      <c r="D257" s="14">
        <v>134</v>
      </c>
      <c r="E257" s="40">
        <f>E255</f>
        <v>0</v>
      </c>
      <c r="F257" s="184">
        <f>E257*D257</f>
        <v>0</v>
      </c>
      <c r="G257" s="202"/>
      <c r="H257" s="278"/>
    </row>
    <row r="258" spans="1:8" ht="12.75">
      <c r="A258" s="7"/>
      <c r="B258" s="15"/>
      <c r="C258" s="7"/>
      <c r="D258" s="10"/>
      <c r="E258" s="40"/>
      <c r="F258" s="184"/>
      <c r="G258" s="201"/>
      <c r="H258" s="278"/>
    </row>
    <row r="259" spans="1:8" ht="12.75">
      <c r="A259" s="7"/>
      <c r="B259" s="235" t="s">
        <v>31</v>
      </c>
      <c r="C259" s="7"/>
      <c r="D259" s="10"/>
      <c r="E259" s="40"/>
      <c r="F259" s="184"/>
      <c r="G259" s="201"/>
      <c r="H259" s="278"/>
    </row>
    <row r="260" spans="1:8" ht="12.75">
      <c r="A260" s="7" t="s">
        <v>56</v>
      </c>
      <c r="B260" s="15" t="s">
        <v>166</v>
      </c>
      <c r="C260" s="7" t="s">
        <v>7</v>
      </c>
      <c r="D260" s="10">
        <v>1136</v>
      </c>
      <c r="E260" s="40">
        <f>E257</f>
        <v>0</v>
      </c>
      <c r="F260" s="184">
        <f>E260*D260</f>
        <v>0</v>
      </c>
      <c r="G260" s="202"/>
      <c r="H260" s="278"/>
    </row>
    <row r="261" spans="1:8" ht="12.75">
      <c r="A261" s="7"/>
      <c r="B261" s="15"/>
      <c r="C261" s="7"/>
      <c r="D261" s="10"/>
      <c r="E261" s="40"/>
      <c r="F261" s="184"/>
      <c r="G261" s="201"/>
      <c r="H261" s="278"/>
    </row>
    <row r="262" spans="1:8" ht="12.75">
      <c r="A262" s="7" t="s">
        <v>54</v>
      </c>
      <c r="B262" s="15" t="s">
        <v>165</v>
      </c>
      <c r="C262" s="7" t="s">
        <v>7</v>
      </c>
      <c r="D262" s="14">
        <v>285</v>
      </c>
      <c r="E262" s="40">
        <f>E260</f>
        <v>0</v>
      </c>
      <c r="F262" s="184">
        <f>E262*D262</f>
        <v>0</v>
      </c>
      <c r="G262" s="202"/>
      <c r="H262" s="278"/>
    </row>
    <row r="263" spans="1:8" ht="12.75">
      <c r="A263" s="7"/>
      <c r="B263" s="15"/>
      <c r="C263" s="7"/>
      <c r="D263" s="14"/>
      <c r="E263" s="40"/>
      <c r="F263" s="184"/>
      <c r="G263" s="201"/>
      <c r="H263" s="278"/>
    </row>
    <row r="264" spans="1:8" ht="12.75">
      <c r="A264" s="7"/>
      <c r="B264" s="235" t="s">
        <v>256</v>
      </c>
      <c r="C264" s="7"/>
      <c r="D264" s="10"/>
      <c r="E264" s="40"/>
      <c r="F264" s="184"/>
      <c r="G264" s="201"/>
      <c r="H264" s="278"/>
    </row>
    <row r="265" spans="1:8" ht="12.75">
      <c r="A265" s="7" t="s">
        <v>58</v>
      </c>
      <c r="B265" s="15" t="s">
        <v>320</v>
      </c>
      <c r="C265" s="7" t="s">
        <v>7</v>
      </c>
      <c r="D265" s="10">
        <v>786</v>
      </c>
      <c r="E265" s="40">
        <f>E262</f>
        <v>0</v>
      </c>
      <c r="F265" s="184">
        <f>E265*D265</f>
        <v>0</v>
      </c>
      <c r="G265" s="202"/>
      <c r="H265" s="278"/>
    </row>
    <row r="266" spans="1:8" ht="12.75">
      <c r="A266" s="7"/>
      <c r="B266" s="15"/>
      <c r="C266" s="7"/>
      <c r="D266" s="10"/>
      <c r="E266" s="40"/>
      <c r="F266" s="184"/>
      <c r="G266" s="201"/>
      <c r="H266" s="278"/>
    </row>
    <row r="267" spans="1:8" ht="12.75">
      <c r="A267" s="7"/>
      <c r="B267" s="2" t="s">
        <v>150</v>
      </c>
      <c r="C267" s="7"/>
      <c r="D267" s="14"/>
      <c r="E267" s="40"/>
      <c r="F267" s="184"/>
      <c r="G267" s="201"/>
      <c r="H267" s="278"/>
    </row>
    <row r="268" spans="1:8" ht="12.75">
      <c r="A268" s="7" t="s">
        <v>59</v>
      </c>
      <c r="B268" s="15" t="s">
        <v>167</v>
      </c>
      <c r="C268" s="7" t="s">
        <v>7</v>
      </c>
      <c r="D268" s="14">
        <v>185</v>
      </c>
      <c r="E268" s="40">
        <f>E262</f>
        <v>0</v>
      </c>
      <c r="F268" s="184">
        <f>E268*D268</f>
        <v>0</v>
      </c>
      <c r="G268" s="202"/>
      <c r="H268" s="278"/>
    </row>
    <row r="269" spans="1:8" ht="19.5" customHeight="1">
      <c r="A269" s="7"/>
      <c r="B269" s="15"/>
      <c r="C269" s="7"/>
      <c r="D269" s="14"/>
      <c r="E269" s="40"/>
      <c r="F269" s="184"/>
      <c r="G269" s="201"/>
      <c r="H269" s="278"/>
    </row>
    <row r="270" spans="1:8" ht="19.5" customHeight="1">
      <c r="A270" s="7" t="s">
        <v>60</v>
      </c>
      <c r="B270" s="15" t="s">
        <v>168</v>
      </c>
      <c r="C270" s="7" t="s">
        <v>7</v>
      </c>
      <c r="D270" s="14">
        <v>50</v>
      </c>
      <c r="E270" s="40">
        <f>E268</f>
        <v>0</v>
      </c>
      <c r="F270" s="184">
        <f>E270*D270</f>
        <v>0</v>
      </c>
      <c r="G270" s="202"/>
      <c r="H270" s="278"/>
    </row>
    <row r="271" spans="1:8" ht="19.5" customHeight="1">
      <c r="A271" s="7"/>
      <c r="B271" s="15"/>
      <c r="C271" s="7"/>
      <c r="D271" s="14"/>
      <c r="E271" s="40"/>
      <c r="F271" s="184"/>
      <c r="G271" s="201"/>
      <c r="H271" s="216"/>
    </row>
    <row r="272" spans="1:8" ht="19.5" customHeight="1">
      <c r="A272" s="7"/>
      <c r="B272" s="12" t="s">
        <v>181</v>
      </c>
      <c r="C272" s="7"/>
      <c r="D272" s="14"/>
      <c r="E272" s="42"/>
      <c r="F272" s="184"/>
      <c r="G272" s="201"/>
      <c r="H272" s="216"/>
    </row>
    <row r="273" spans="1:8" ht="19.5" customHeight="1">
      <c r="A273" s="7"/>
      <c r="B273" s="8" t="s">
        <v>182</v>
      </c>
      <c r="C273" s="7"/>
      <c r="D273" s="14"/>
      <c r="E273" s="42"/>
      <c r="F273" s="184"/>
      <c r="G273" s="201"/>
      <c r="H273" s="216"/>
    </row>
    <row r="274" spans="1:8" ht="19.5" customHeight="1">
      <c r="A274" s="7" t="s">
        <v>9</v>
      </c>
      <c r="B274" s="8" t="s">
        <v>183</v>
      </c>
      <c r="C274" s="7" t="s">
        <v>7</v>
      </c>
      <c r="D274" s="14">
        <v>49</v>
      </c>
      <c r="E274" s="42">
        <f>E270</f>
        <v>0</v>
      </c>
      <c r="F274" s="184">
        <f>E274*D274</f>
        <v>0</v>
      </c>
      <c r="G274" s="202"/>
      <c r="H274" s="216"/>
    </row>
    <row r="275" spans="1:8" ht="19.5" customHeight="1">
      <c r="A275" s="7"/>
      <c r="B275" s="8" t="s">
        <v>184</v>
      </c>
      <c r="C275" s="7"/>
      <c r="D275" s="14"/>
      <c r="E275" s="42"/>
      <c r="F275" s="184"/>
      <c r="G275" s="201"/>
      <c r="H275" s="216"/>
    </row>
    <row r="276" spans="1:8" ht="19.5" customHeight="1">
      <c r="A276" s="7"/>
      <c r="B276" s="15"/>
      <c r="C276" s="7"/>
      <c r="D276" s="14"/>
      <c r="E276" s="40"/>
      <c r="F276" s="184"/>
      <c r="G276" s="201"/>
      <c r="H276" s="216"/>
    </row>
    <row r="277" spans="1:8" ht="12.75">
      <c r="A277" s="7"/>
      <c r="B277" s="16" t="s">
        <v>8</v>
      </c>
      <c r="C277" s="7"/>
      <c r="D277" s="14"/>
      <c r="E277" s="40"/>
      <c r="F277" s="184"/>
      <c r="G277" s="201"/>
      <c r="H277" s="216"/>
    </row>
    <row r="278" spans="1:8" ht="12.75">
      <c r="A278" s="7"/>
      <c r="B278" s="16" t="s">
        <v>27</v>
      </c>
      <c r="C278" s="7"/>
      <c r="D278" s="14"/>
      <c r="E278" s="40"/>
      <c r="F278" s="184"/>
      <c r="G278" s="201"/>
      <c r="H278" s="216"/>
    </row>
    <row r="279" spans="1:8" ht="20.4">
      <c r="A279" s="7" t="s">
        <v>61</v>
      </c>
      <c r="B279" s="15" t="s">
        <v>93</v>
      </c>
      <c r="C279" s="13" t="s">
        <v>72</v>
      </c>
      <c r="D279" s="14">
        <v>81</v>
      </c>
      <c r="E279" s="40">
        <f>E171</f>
        <v>0</v>
      </c>
      <c r="F279" s="184">
        <f>E279*D279</f>
        <v>0</v>
      </c>
      <c r="G279" s="202"/>
      <c r="H279" s="216"/>
    </row>
    <row r="280" spans="1:8" ht="12.75">
      <c r="A280" s="7"/>
      <c r="B280" s="15"/>
      <c r="C280" s="13"/>
      <c r="D280" s="14"/>
      <c r="E280" s="40"/>
      <c r="F280" s="184"/>
      <c r="G280" s="201"/>
      <c r="H280" s="216"/>
    </row>
    <row r="281" spans="1:8" ht="20.4">
      <c r="A281" s="7" t="s">
        <v>62</v>
      </c>
      <c r="B281" s="15" t="s">
        <v>177</v>
      </c>
      <c r="C281" s="13" t="s">
        <v>72</v>
      </c>
      <c r="D281" s="14">
        <v>232</v>
      </c>
      <c r="E281" s="40">
        <f>E279</f>
        <v>0</v>
      </c>
      <c r="F281" s="184">
        <f>E281*D281</f>
        <v>0</v>
      </c>
      <c r="G281" s="202"/>
      <c r="H281" s="216"/>
    </row>
    <row r="282" spans="1:8" ht="12.75">
      <c r="A282" s="7"/>
      <c r="B282" s="15"/>
      <c r="C282" s="13"/>
      <c r="D282" s="14"/>
      <c r="E282" s="40"/>
      <c r="F282" s="184"/>
      <c r="G282" s="201"/>
      <c r="H282" s="216"/>
    </row>
    <row r="283" spans="1:8" ht="20.4">
      <c r="A283" s="7" t="s">
        <v>63</v>
      </c>
      <c r="B283" s="15" t="s">
        <v>318</v>
      </c>
      <c r="C283" s="13" t="s">
        <v>72</v>
      </c>
      <c r="D283" s="14">
        <v>177</v>
      </c>
      <c r="E283" s="40">
        <f>E281</f>
        <v>0</v>
      </c>
      <c r="F283" s="184">
        <f>E283*D283</f>
        <v>0</v>
      </c>
      <c r="G283" s="202"/>
      <c r="H283" s="216"/>
    </row>
    <row r="284" spans="1:8" ht="12.75">
      <c r="A284" s="7"/>
      <c r="B284" s="15"/>
      <c r="C284" s="13"/>
      <c r="D284" s="14"/>
      <c r="E284" s="40"/>
      <c r="F284" s="184"/>
      <c r="G284" s="201"/>
      <c r="H284" s="216"/>
    </row>
    <row r="285" spans="1:8" ht="20.4">
      <c r="A285" s="7" t="s">
        <v>64</v>
      </c>
      <c r="B285" s="15" t="s">
        <v>32</v>
      </c>
      <c r="C285" s="13" t="s">
        <v>72</v>
      </c>
      <c r="D285" s="14">
        <v>29</v>
      </c>
      <c r="E285" s="40">
        <f>E279</f>
        <v>0</v>
      </c>
      <c r="F285" s="184">
        <f>E285*D285</f>
        <v>0</v>
      </c>
      <c r="G285" s="202"/>
      <c r="H285" s="216"/>
    </row>
    <row r="286" spans="1:8" ht="12.75">
      <c r="A286" s="7"/>
      <c r="B286" s="15"/>
      <c r="C286" s="13"/>
      <c r="D286" s="14"/>
      <c r="E286" s="40"/>
      <c r="F286" s="184"/>
      <c r="G286" s="201"/>
      <c r="H286" s="216"/>
    </row>
    <row r="287" spans="1:8" ht="12.75">
      <c r="A287" s="7"/>
      <c r="B287" s="232"/>
      <c r="C287" s="7"/>
      <c r="D287" s="14"/>
      <c r="E287" s="40"/>
      <c r="F287" s="184"/>
      <c r="G287" s="201"/>
      <c r="H287" s="216"/>
    </row>
    <row r="288" spans="1:8" ht="12.75">
      <c r="A288" s="7"/>
      <c r="B288" s="236" t="s">
        <v>384</v>
      </c>
      <c r="C288" s="7"/>
      <c r="D288" s="14"/>
      <c r="E288" s="40"/>
      <c r="F288" s="77"/>
      <c r="H288" s="216"/>
    </row>
    <row r="289" spans="1:8" ht="12.75">
      <c r="A289" s="18"/>
      <c r="B289" s="232" t="s">
        <v>108</v>
      </c>
      <c r="C289" s="18"/>
      <c r="D289" s="36"/>
      <c r="E289" s="43"/>
      <c r="F289" s="183">
        <f>SUM(F235:F287)</f>
        <v>0</v>
      </c>
      <c r="G289" s="200"/>
      <c r="H289" s="216"/>
    </row>
    <row r="290" spans="1:8" ht="12.75">
      <c r="A290" s="18"/>
      <c r="B290" s="12"/>
      <c r="C290" s="18"/>
      <c r="D290" s="36"/>
      <c r="E290" s="43"/>
      <c r="F290" s="237"/>
      <c r="G290" s="204"/>
      <c r="H290" s="216"/>
    </row>
    <row r="291" spans="1:8" ht="21" customHeight="1">
      <c r="A291" s="6" t="s">
        <v>0</v>
      </c>
      <c r="B291" s="6" t="s">
        <v>1</v>
      </c>
      <c r="C291" s="6" t="s">
        <v>2</v>
      </c>
      <c r="D291" s="176" t="s">
        <v>3</v>
      </c>
      <c r="E291" s="39" t="s">
        <v>231</v>
      </c>
      <c r="F291" s="183" t="s">
        <v>232</v>
      </c>
      <c r="G291" s="200"/>
      <c r="H291" s="216"/>
    </row>
    <row r="292" spans="1:8" ht="12.75">
      <c r="A292" s="6"/>
      <c r="B292" s="6"/>
      <c r="C292" s="6"/>
      <c r="D292" s="10"/>
      <c r="E292" s="40"/>
      <c r="F292" s="183"/>
      <c r="G292" s="200"/>
      <c r="H292" s="216"/>
    </row>
    <row r="293" spans="1:8" ht="12.75">
      <c r="A293" s="7"/>
      <c r="B293" s="8"/>
      <c r="C293" s="7"/>
      <c r="D293" s="14"/>
      <c r="E293" s="40"/>
      <c r="F293" s="184"/>
      <c r="G293" s="201"/>
      <c r="H293" s="216"/>
    </row>
    <row r="294" spans="1:8" ht="12.75">
      <c r="A294" s="7"/>
      <c r="B294" s="12" t="s">
        <v>28</v>
      </c>
      <c r="C294" s="7"/>
      <c r="D294" s="14"/>
      <c r="E294" s="40"/>
      <c r="F294" s="184"/>
      <c r="G294" s="201"/>
      <c r="H294" s="216"/>
    </row>
    <row r="295" spans="1:8" ht="12.75">
      <c r="A295" s="7"/>
      <c r="B295" s="12" t="s">
        <v>33</v>
      </c>
      <c r="C295" s="7"/>
      <c r="D295" s="14"/>
      <c r="E295" s="40"/>
      <c r="F295" s="184"/>
      <c r="G295" s="201"/>
      <c r="H295" s="216"/>
    </row>
    <row r="296" spans="1:8" ht="12.75">
      <c r="A296" s="7"/>
      <c r="B296" s="12" t="s">
        <v>113</v>
      </c>
      <c r="C296" s="7"/>
      <c r="D296" s="14"/>
      <c r="E296" s="40"/>
      <c r="F296" s="184"/>
      <c r="G296" s="201"/>
      <c r="H296" s="216"/>
    </row>
    <row r="297" spans="1:8" ht="12.75">
      <c r="A297" s="7"/>
      <c r="B297" s="229" t="s">
        <v>152</v>
      </c>
      <c r="C297" s="7"/>
      <c r="D297" s="14"/>
      <c r="E297" s="40"/>
      <c r="F297" s="184"/>
      <c r="G297" s="201"/>
      <c r="H297" s="216"/>
    </row>
    <row r="298" spans="1:8" ht="12.75">
      <c r="A298" s="7"/>
      <c r="B298" s="229" t="s">
        <v>29</v>
      </c>
      <c r="C298" s="7"/>
      <c r="D298" s="14"/>
      <c r="E298" s="40"/>
      <c r="F298" s="184"/>
      <c r="G298" s="201"/>
      <c r="H298" s="216"/>
    </row>
    <row r="299" spans="1:8" ht="12.75">
      <c r="A299" s="7"/>
      <c r="B299" s="229" t="s">
        <v>30</v>
      </c>
      <c r="C299" s="7"/>
      <c r="D299" s="14"/>
      <c r="E299" s="40"/>
      <c r="F299" s="184"/>
      <c r="G299" s="201"/>
      <c r="H299" s="216"/>
    </row>
    <row r="300" spans="1:8" ht="12.75">
      <c r="A300" s="7"/>
      <c r="B300" s="229"/>
      <c r="C300" s="7"/>
      <c r="D300" s="14"/>
      <c r="E300" s="40"/>
      <c r="F300" s="184"/>
      <c r="G300" s="201"/>
      <c r="H300" s="216"/>
    </row>
    <row r="301" spans="1:8" ht="12.75">
      <c r="A301" s="7"/>
      <c r="B301" s="12" t="s">
        <v>257</v>
      </c>
      <c r="C301" s="7"/>
      <c r="D301" s="14"/>
      <c r="E301" s="40"/>
      <c r="F301" s="184"/>
      <c r="G301" s="201"/>
      <c r="H301" s="216"/>
    </row>
    <row r="302" spans="1:8" ht="20.4">
      <c r="A302" s="7" t="s">
        <v>4</v>
      </c>
      <c r="B302" s="8" t="s">
        <v>258</v>
      </c>
      <c r="C302" s="13" t="s">
        <v>72</v>
      </c>
      <c r="D302" s="14">
        <v>420</v>
      </c>
      <c r="E302" s="40"/>
      <c r="F302" s="184">
        <f>E302*D302</f>
        <v>0</v>
      </c>
      <c r="G302" s="202"/>
      <c r="H302" s="216"/>
    </row>
    <row r="303" spans="1:8" ht="12.75">
      <c r="A303" s="7"/>
      <c r="B303" s="8"/>
      <c r="C303" s="13"/>
      <c r="D303" s="14"/>
      <c r="E303" s="40"/>
      <c r="F303" s="184"/>
      <c r="G303" s="201"/>
      <c r="H303" s="216"/>
    </row>
    <row r="304" spans="1:8" ht="12.75">
      <c r="A304" s="7"/>
      <c r="B304" s="5" t="s">
        <v>260</v>
      </c>
      <c r="C304" s="13"/>
      <c r="D304" s="14"/>
      <c r="E304" s="40"/>
      <c r="F304" s="184"/>
      <c r="G304" s="201"/>
      <c r="H304" s="216"/>
    </row>
    <row r="305" spans="1:8" ht="12.75">
      <c r="A305" s="7"/>
      <c r="B305" s="16" t="s">
        <v>259</v>
      </c>
      <c r="C305" s="7"/>
      <c r="D305" s="14"/>
      <c r="E305" s="40"/>
      <c r="F305" s="184"/>
      <c r="G305" s="201"/>
      <c r="H305" s="216"/>
    </row>
    <row r="306" spans="1:8" ht="12.75">
      <c r="A306" s="7"/>
      <c r="B306" s="16" t="s">
        <v>23</v>
      </c>
      <c r="C306" s="13"/>
      <c r="D306" s="14"/>
      <c r="E306" s="40"/>
      <c r="F306" s="184"/>
      <c r="G306" s="201"/>
      <c r="H306" s="216"/>
    </row>
    <row r="307" spans="1:8" ht="12.75">
      <c r="A307" s="7"/>
      <c r="B307" s="16" t="s">
        <v>24</v>
      </c>
      <c r="C307" s="13"/>
      <c r="D307" s="14"/>
      <c r="E307" s="40"/>
      <c r="F307" s="184"/>
      <c r="G307" s="201"/>
      <c r="H307" s="216"/>
    </row>
    <row r="308" spans="1:8" ht="20.4">
      <c r="A308" s="7" t="s">
        <v>50</v>
      </c>
      <c r="B308" s="5" t="s">
        <v>261</v>
      </c>
      <c r="C308" s="7" t="s">
        <v>73</v>
      </c>
      <c r="D308" s="23">
        <v>14</v>
      </c>
      <c r="E308" s="40">
        <f>E248</f>
        <v>0</v>
      </c>
      <c r="F308" s="184">
        <f>E308*D308</f>
        <v>0</v>
      </c>
      <c r="G308" s="193"/>
      <c r="H308" s="216"/>
    </row>
    <row r="309" spans="1:8" ht="12.75">
      <c r="A309" s="7"/>
      <c r="B309" s="5"/>
      <c r="C309" s="13"/>
      <c r="D309" s="14"/>
      <c r="E309" s="40"/>
      <c r="F309" s="184"/>
      <c r="G309" s="201"/>
      <c r="H309" s="216"/>
    </row>
    <row r="310" spans="1:8" ht="12.75">
      <c r="A310" s="7"/>
      <c r="B310" s="16" t="s">
        <v>25</v>
      </c>
      <c r="C310" s="7"/>
      <c r="D310" s="14"/>
      <c r="E310" s="40"/>
      <c r="F310" s="184"/>
      <c r="G310" s="201"/>
      <c r="H310" s="216"/>
    </row>
    <row r="311" spans="1:8" ht="12.75">
      <c r="A311" s="7"/>
      <c r="B311" s="16" t="s">
        <v>26</v>
      </c>
      <c r="C311" s="7"/>
      <c r="D311" s="14"/>
      <c r="E311" s="40"/>
      <c r="F311" s="184"/>
      <c r="G311" s="201"/>
      <c r="H311" s="216"/>
    </row>
    <row r="312" spans="1:8" ht="12.75">
      <c r="A312" s="7"/>
      <c r="B312" s="16" t="s">
        <v>82</v>
      </c>
      <c r="C312" s="7"/>
      <c r="D312" s="14"/>
      <c r="E312" s="40"/>
      <c r="F312" s="184"/>
      <c r="G312" s="201"/>
      <c r="H312" s="216"/>
    </row>
    <row r="313" spans="1:8" ht="12.75">
      <c r="A313" s="7"/>
      <c r="B313" s="16" t="s">
        <v>262</v>
      </c>
      <c r="C313" s="13"/>
      <c r="D313" s="14"/>
      <c r="E313" s="40"/>
      <c r="F313" s="184"/>
      <c r="G313" s="201"/>
      <c r="H313" s="216"/>
    </row>
    <row r="314" spans="1:8" ht="12.75">
      <c r="A314" s="7"/>
      <c r="B314" s="16"/>
      <c r="C314" s="7"/>
      <c r="D314" s="10"/>
      <c r="E314" s="40"/>
      <c r="F314" s="184"/>
      <c r="G314" s="201"/>
      <c r="H314" s="216"/>
    </row>
    <row r="315" spans="1:8" ht="12.75">
      <c r="A315" s="7" t="s">
        <v>51</v>
      </c>
      <c r="B315" s="15" t="s">
        <v>167</v>
      </c>
      <c r="C315" s="7" t="s">
        <v>7</v>
      </c>
      <c r="D315" s="14">
        <v>954</v>
      </c>
      <c r="E315" s="40">
        <f>E265</f>
        <v>0</v>
      </c>
      <c r="F315" s="184">
        <f>E315*D315</f>
        <v>0</v>
      </c>
      <c r="G315" s="202"/>
      <c r="H315" s="213"/>
    </row>
    <row r="316" spans="1:8" ht="12.75">
      <c r="A316" s="7"/>
      <c r="B316" s="16"/>
      <c r="C316" s="7"/>
      <c r="D316" s="10"/>
      <c r="E316" s="40"/>
      <c r="F316" s="184"/>
      <c r="G316" s="201"/>
      <c r="H316" s="216"/>
    </row>
    <row r="317" spans="1:8" ht="12.75">
      <c r="A317" s="7"/>
      <c r="B317" s="16" t="s">
        <v>8</v>
      </c>
      <c r="C317" s="7"/>
      <c r="D317" s="10"/>
      <c r="E317" s="40"/>
      <c r="F317" s="184"/>
      <c r="G317" s="201"/>
      <c r="H317" s="216"/>
    </row>
    <row r="318" spans="1:8" ht="20.4">
      <c r="A318" s="7" t="s">
        <v>52</v>
      </c>
      <c r="B318" s="15" t="s">
        <v>263</v>
      </c>
      <c r="C318" s="13" t="s">
        <v>72</v>
      </c>
      <c r="D318" s="14">
        <v>91</v>
      </c>
      <c r="E318" s="40">
        <f>E279</f>
        <v>0</v>
      </c>
      <c r="F318" s="184">
        <f>E318*D318</f>
        <v>0</v>
      </c>
      <c r="G318" s="202"/>
      <c r="H318" s="216"/>
    </row>
    <row r="319" spans="1:8" ht="12.75">
      <c r="A319" s="7"/>
      <c r="B319" s="15"/>
      <c r="C319" s="7"/>
      <c r="D319" s="10"/>
      <c r="E319" s="40"/>
      <c r="F319" s="184"/>
      <c r="G319" s="201"/>
      <c r="H319" s="216"/>
    </row>
    <row r="320" spans="1:8" ht="12.75">
      <c r="A320" s="7"/>
      <c r="B320" s="12" t="s">
        <v>580</v>
      </c>
      <c r="C320" s="7"/>
      <c r="D320" s="14"/>
      <c r="E320" s="40"/>
      <c r="F320" s="184"/>
      <c r="G320" s="201"/>
      <c r="H320" s="216"/>
    </row>
    <row r="321" spans="1:8" ht="12.75">
      <c r="A321" s="7"/>
      <c r="B321" s="8" t="s">
        <v>581</v>
      </c>
      <c r="C321" s="7"/>
      <c r="D321" s="14"/>
      <c r="E321" s="40"/>
      <c r="F321" s="184"/>
      <c r="G321" s="196"/>
      <c r="H321" s="279"/>
    </row>
    <row r="322" spans="1:8" ht="12.75">
      <c r="A322" s="7"/>
      <c r="B322" s="8" t="s">
        <v>427</v>
      </c>
      <c r="C322" s="13"/>
      <c r="D322" s="14"/>
      <c r="E322" s="40"/>
      <c r="F322" s="184"/>
      <c r="G322" s="196"/>
      <c r="H322" s="279"/>
    </row>
    <row r="323" spans="1:8" ht="20.4">
      <c r="A323" s="7" t="s">
        <v>53</v>
      </c>
      <c r="B323" s="8" t="s">
        <v>428</v>
      </c>
      <c r="C323" s="13" t="s">
        <v>72</v>
      </c>
      <c r="D323" s="14">
        <v>63</v>
      </c>
      <c r="E323" s="40"/>
      <c r="F323" s="184">
        <f>E323*D323</f>
        <v>0</v>
      </c>
      <c r="G323" s="202"/>
      <c r="H323" s="279"/>
    </row>
    <row r="324" spans="1:8" ht="12.75">
      <c r="A324" s="7"/>
      <c r="B324" s="8"/>
      <c r="C324" s="7"/>
      <c r="D324" s="14"/>
      <c r="E324" s="40"/>
      <c r="F324" s="184"/>
      <c r="G324" s="196"/>
      <c r="H324" s="279"/>
    </row>
    <row r="325" spans="1:8" ht="12.75">
      <c r="A325" s="7"/>
      <c r="B325" s="8"/>
      <c r="C325" s="7"/>
      <c r="D325" s="14"/>
      <c r="E325" s="40"/>
      <c r="F325" s="184"/>
      <c r="G325" s="196"/>
      <c r="H325" s="279"/>
    </row>
    <row r="326" spans="1:8" ht="12.75">
      <c r="A326" s="7"/>
      <c r="B326" s="8"/>
      <c r="C326" s="7"/>
      <c r="D326" s="14"/>
      <c r="E326" s="40"/>
      <c r="F326" s="184"/>
      <c r="G326" s="196"/>
      <c r="H326" s="279"/>
    </row>
    <row r="327" spans="1:8" ht="12.75">
      <c r="A327" s="7"/>
      <c r="B327" s="8"/>
      <c r="C327" s="7"/>
      <c r="D327" s="14"/>
      <c r="E327" s="40"/>
      <c r="F327" s="184"/>
      <c r="G327" s="196"/>
      <c r="H327" s="279"/>
    </row>
    <row r="328" spans="1:8" ht="12.75">
      <c r="A328" s="7"/>
      <c r="B328" s="12" t="s">
        <v>74</v>
      </c>
      <c r="C328" s="7"/>
      <c r="D328" s="14"/>
      <c r="E328" s="40"/>
      <c r="F328" s="183">
        <f>SUM(F293:F325)</f>
        <v>0</v>
      </c>
      <c r="G328" s="202"/>
      <c r="H328" s="216"/>
    </row>
    <row r="329" spans="1:8" ht="12.75">
      <c r="A329" s="7"/>
      <c r="B329" s="12"/>
      <c r="C329" s="7"/>
      <c r="D329" s="14"/>
      <c r="E329" s="40"/>
      <c r="F329" s="184"/>
      <c r="G329" s="201"/>
      <c r="H329" s="216"/>
    </row>
    <row r="330" spans="1:8" ht="21" customHeight="1">
      <c r="A330" s="6" t="s">
        <v>0</v>
      </c>
      <c r="B330" s="6" t="s">
        <v>1</v>
      </c>
      <c r="C330" s="6" t="s">
        <v>2</v>
      </c>
      <c r="D330" s="176" t="s">
        <v>3</v>
      </c>
      <c r="E330" s="39" t="s">
        <v>231</v>
      </c>
      <c r="F330" s="183" t="s">
        <v>232</v>
      </c>
      <c r="G330" s="200"/>
      <c r="H330" s="216"/>
    </row>
    <row r="331" spans="1:8" ht="21" customHeight="1">
      <c r="A331" s="6"/>
      <c r="B331" s="6"/>
      <c r="C331" s="6"/>
      <c r="D331" s="176"/>
      <c r="E331" s="39"/>
      <c r="F331" s="183"/>
      <c r="G331" s="200"/>
      <c r="H331" s="216"/>
    </row>
    <row r="332" spans="1:8" ht="12.75">
      <c r="A332" s="6"/>
      <c r="B332" s="2" t="s">
        <v>282</v>
      </c>
      <c r="C332" s="6"/>
      <c r="D332" s="10"/>
      <c r="E332" s="40"/>
      <c r="F332" s="183"/>
      <c r="G332" s="200"/>
      <c r="H332" s="216"/>
    </row>
    <row r="333" spans="1:8" ht="12.75">
      <c r="A333" s="7"/>
      <c r="B333" s="12" t="s">
        <v>264</v>
      </c>
      <c r="C333" s="7"/>
      <c r="D333" s="14"/>
      <c r="E333" s="40"/>
      <c r="F333" s="184"/>
      <c r="G333" s="201"/>
      <c r="H333" s="216"/>
    </row>
    <row r="334" spans="1:8" ht="12.75">
      <c r="A334" s="7"/>
      <c r="B334" s="12" t="s">
        <v>79</v>
      </c>
      <c r="C334" s="7"/>
      <c r="D334" s="14"/>
      <c r="E334" s="40"/>
      <c r="F334" s="184"/>
      <c r="G334" s="201"/>
      <c r="H334" s="216"/>
    </row>
    <row r="335" spans="1:8" ht="21">
      <c r="A335" s="7"/>
      <c r="B335" s="12" t="s">
        <v>89</v>
      </c>
      <c r="C335" s="7"/>
      <c r="D335" s="14"/>
      <c r="E335" s="40"/>
      <c r="F335" s="184"/>
      <c r="G335" s="201"/>
      <c r="H335" s="216"/>
    </row>
    <row r="336" spans="1:8" ht="12.75">
      <c r="A336" s="7"/>
      <c r="B336" s="12"/>
      <c r="C336" s="7"/>
      <c r="D336" s="14"/>
      <c r="E336" s="40"/>
      <c r="F336" s="184"/>
      <c r="G336" s="201"/>
      <c r="H336" s="216"/>
    </row>
    <row r="337" spans="1:8" ht="12.75">
      <c r="A337" s="7"/>
      <c r="B337" s="16" t="s">
        <v>22</v>
      </c>
      <c r="C337" s="7"/>
      <c r="D337" s="14"/>
      <c r="E337" s="40"/>
      <c r="F337" s="184"/>
      <c r="G337" s="201"/>
      <c r="H337" s="216"/>
    </row>
    <row r="338" spans="1:8" ht="12.75">
      <c r="A338" s="7"/>
      <c r="B338" s="16" t="s">
        <v>23</v>
      </c>
      <c r="C338" s="7"/>
      <c r="D338" s="14"/>
      <c r="E338" s="40"/>
      <c r="F338" s="184"/>
      <c r="G338" s="201"/>
      <c r="H338" s="216"/>
    </row>
    <row r="339" spans="1:8" ht="12.75">
      <c r="A339" s="7"/>
      <c r="B339" s="16" t="s">
        <v>24</v>
      </c>
      <c r="C339" s="7"/>
      <c r="D339" s="14"/>
      <c r="E339" s="40"/>
      <c r="F339" s="184"/>
      <c r="G339" s="201"/>
      <c r="H339" s="216"/>
    </row>
    <row r="340" spans="1:8" ht="12.75">
      <c r="A340" s="7" t="s">
        <v>4</v>
      </c>
      <c r="B340" s="15" t="s">
        <v>178</v>
      </c>
      <c r="C340" s="7"/>
      <c r="D340" s="10"/>
      <c r="E340" s="40"/>
      <c r="F340" s="184"/>
      <c r="G340" s="201"/>
      <c r="H340" s="216"/>
    </row>
    <row r="341" spans="1:8" ht="20.4">
      <c r="A341" s="7"/>
      <c r="B341" s="238" t="s">
        <v>115</v>
      </c>
      <c r="C341" s="7" t="s">
        <v>73</v>
      </c>
      <c r="D341" s="10">
        <v>4</v>
      </c>
      <c r="E341" s="40">
        <f>E248</f>
        <v>0</v>
      </c>
      <c r="F341" s="184">
        <f>E341*D341</f>
        <v>0</v>
      </c>
      <c r="G341" s="202"/>
      <c r="H341" s="216"/>
    </row>
    <row r="342" spans="1:8" ht="12.75">
      <c r="A342" s="7"/>
      <c r="B342" s="15"/>
      <c r="C342" s="7"/>
      <c r="D342" s="10"/>
      <c r="E342" s="40"/>
      <c r="F342" s="184"/>
      <c r="G342" s="201"/>
      <c r="H342" s="216"/>
    </row>
    <row r="343" spans="1:8" ht="12.75">
      <c r="A343" s="7"/>
      <c r="B343" s="16" t="s">
        <v>385</v>
      </c>
      <c r="C343" s="7"/>
      <c r="D343" s="10"/>
      <c r="E343" s="40"/>
      <c r="F343" s="184"/>
      <c r="G343" s="201"/>
      <c r="H343" s="216"/>
    </row>
    <row r="344" spans="1:8" ht="12.75">
      <c r="A344" s="7"/>
      <c r="B344" s="16" t="s">
        <v>26</v>
      </c>
      <c r="C344" s="7"/>
      <c r="D344" s="10"/>
      <c r="E344" s="40"/>
      <c r="F344" s="184"/>
      <c r="G344" s="201"/>
      <c r="H344" s="216"/>
    </row>
    <row r="345" spans="1:8" ht="12.75">
      <c r="A345" s="7"/>
      <c r="B345" s="16" t="s">
        <v>82</v>
      </c>
      <c r="C345" s="7"/>
      <c r="D345" s="10"/>
      <c r="E345" s="40"/>
      <c r="F345" s="184"/>
      <c r="G345" s="201"/>
      <c r="H345" s="216"/>
    </row>
    <row r="346" spans="1:8" ht="12.75">
      <c r="A346" s="7"/>
      <c r="B346" s="16" t="s">
        <v>83</v>
      </c>
      <c r="C346" s="7"/>
      <c r="D346" s="10"/>
      <c r="E346" s="40"/>
      <c r="F346" s="184"/>
      <c r="G346" s="201"/>
      <c r="H346" s="216"/>
    </row>
    <row r="347" spans="1:8" ht="12.75">
      <c r="A347" s="7" t="s">
        <v>50</v>
      </c>
      <c r="B347" s="15" t="s">
        <v>94</v>
      </c>
      <c r="C347" s="7" t="s">
        <v>7</v>
      </c>
      <c r="D347" s="14">
        <v>360</v>
      </c>
      <c r="E347" s="40">
        <f>E268</f>
        <v>0</v>
      </c>
      <c r="F347" s="184">
        <f>E347*D347</f>
        <v>0</v>
      </c>
      <c r="G347" s="202"/>
      <c r="H347" s="216"/>
    </row>
    <row r="348" spans="1:8" ht="12.75">
      <c r="A348" s="7"/>
      <c r="B348" s="15"/>
      <c r="C348" s="7"/>
      <c r="D348" s="14"/>
      <c r="E348" s="40"/>
      <c r="F348" s="184"/>
      <c r="G348" s="201"/>
      <c r="H348" s="216"/>
    </row>
    <row r="349" spans="1:8" ht="12.75">
      <c r="A349" s="7"/>
      <c r="B349" s="16" t="s">
        <v>160</v>
      </c>
      <c r="C349" s="7"/>
      <c r="D349" s="14"/>
      <c r="E349" s="40"/>
      <c r="F349" s="184"/>
      <c r="G349" s="201"/>
      <c r="H349" s="216"/>
    </row>
    <row r="350" spans="1:8" ht="12.75">
      <c r="A350" s="7"/>
      <c r="B350" s="16" t="s">
        <v>27</v>
      </c>
      <c r="C350" s="7"/>
      <c r="D350" s="14"/>
      <c r="E350" s="40"/>
      <c r="F350" s="184"/>
      <c r="G350" s="201"/>
      <c r="H350" s="216"/>
    </row>
    <row r="351" spans="1:8" ht="12.75">
      <c r="A351" s="7" t="s">
        <v>51</v>
      </c>
      <c r="B351" s="15" t="s">
        <v>153</v>
      </c>
      <c r="C351" s="13" t="s">
        <v>19</v>
      </c>
      <c r="D351" s="14">
        <v>22</v>
      </c>
      <c r="E351" s="40">
        <f>E353*0.15</f>
        <v>0</v>
      </c>
      <c r="F351" s="184">
        <f>E351*D351</f>
        <v>0</v>
      </c>
      <c r="G351" s="202"/>
      <c r="H351" s="216"/>
    </row>
    <row r="352" spans="1:8" ht="12.75">
      <c r="A352" s="7"/>
      <c r="B352" s="15"/>
      <c r="C352" s="13"/>
      <c r="D352" s="14"/>
      <c r="E352" s="40"/>
      <c r="F352" s="184"/>
      <c r="G352" s="201"/>
      <c r="H352" s="216"/>
    </row>
    <row r="353" spans="1:8" ht="20.4">
      <c r="A353" s="7" t="s">
        <v>52</v>
      </c>
      <c r="B353" s="15" t="s">
        <v>155</v>
      </c>
      <c r="C353" s="13" t="s">
        <v>72</v>
      </c>
      <c r="D353" s="14">
        <v>30</v>
      </c>
      <c r="E353" s="40">
        <f>E279</f>
        <v>0</v>
      </c>
      <c r="F353" s="184">
        <f>E353*D353</f>
        <v>0</v>
      </c>
      <c r="G353" s="202"/>
      <c r="H353" s="216"/>
    </row>
    <row r="354" spans="1:8" ht="12.75" hidden="1">
      <c r="A354" s="7"/>
      <c r="B354" s="8"/>
      <c r="C354" s="7"/>
      <c r="D354" s="14"/>
      <c r="E354" s="40"/>
      <c r="F354" s="184" t="e">
        <f>#REF!*E354</f>
        <v>#REF!</v>
      </c>
      <c r="G354" s="201"/>
      <c r="H354" s="216"/>
    </row>
    <row r="355" spans="1:8" ht="12.75" hidden="1">
      <c r="A355" s="7"/>
      <c r="B355" s="8"/>
      <c r="C355" s="7"/>
      <c r="D355" s="14"/>
      <c r="E355" s="40"/>
      <c r="F355" s="184" t="e">
        <f>#REF!*E355</f>
        <v>#REF!</v>
      </c>
      <c r="G355" s="201"/>
      <c r="H355" s="216"/>
    </row>
    <row r="356" spans="1:8" ht="12.75">
      <c r="A356" s="7"/>
      <c r="B356" s="8"/>
      <c r="C356" s="7"/>
      <c r="D356" s="14"/>
      <c r="E356" s="40"/>
      <c r="F356" s="184"/>
      <c r="G356" s="201"/>
      <c r="H356" s="216"/>
    </row>
    <row r="357" spans="1:8" ht="12.75">
      <c r="A357" s="7"/>
      <c r="B357" s="12" t="s">
        <v>265</v>
      </c>
      <c r="C357" s="7"/>
      <c r="D357" s="25"/>
      <c r="E357" s="40"/>
      <c r="F357" s="184"/>
      <c r="G357" s="201"/>
      <c r="H357" s="216"/>
    </row>
    <row r="358" spans="1:8" ht="12.75">
      <c r="A358" s="7"/>
      <c r="B358" s="15" t="s">
        <v>376</v>
      </c>
      <c r="C358" s="7"/>
      <c r="D358" s="25"/>
      <c r="E358" s="40"/>
      <c r="F358" s="184"/>
      <c r="G358" s="201"/>
      <c r="H358" s="216"/>
    </row>
    <row r="359" spans="1:8" ht="12.75">
      <c r="A359" s="7"/>
      <c r="B359" s="15" t="s">
        <v>274</v>
      </c>
      <c r="C359" s="7"/>
      <c r="D359" s="25"/>
      <c r="E359" s="40"/>
      <c r="F359" s="184"/>
      <c r="G359" s="201"/>
      <c r="H359" s="216"/>
    </row>
    <row r="360" spans="1:8" ht="12.75">
      <c r="A360" s="7"/>
      <c r="B360" s="15" t="s">
        <v>275</v>
      </c>
      <c r="C360" s="7"/>
      <c r="D360" s="25"/>
      <c r="E360" s="40"/>
      <c r="F360" s="184"/>
      <c r="G360" s="201"/>
      <c r="H360" s="216"/>
    </row>
    <row r="361" spans="1:8" ht="12.75">
      <c r="A361" s="7"/>
      <c r="B361" s="15" t="s">
        <v>266</v>
      </c>
      <c r="C361" s="7"/>
      <c r="D361" s="25"/>
      <c r="E361" s="40"/>
      <c r="F361" s="184"/>
      <c r="G361" s="201"/>
      <c r="H361" s="216"/>
    </row>
    <row r="362" spans="1:8" ht="12.75">
      <c r="A362" s="7"/>
      <c r="B362" s="15" t="s">
        <v>267</v>
      </c>
      <c r="C362" s="7"/>
      <c r="D362" s="25"/>
      <c r="E362" s="40"/>
      <c r="F362" s="184"/>
      <c r="G362" s="201"/>
      <c r="H362" s="216"/>
    </row>
    <row r="363" spans="1:8" ht="12.75">
      <c r="A363" s="7"/>
      <c r="B363" s="15" t="s">
        <v>268</v>
      </c>
      <c r="C363" s="7"/>
      <c r="D363" s="25"/>
      <c r="E363" s="40"/>
      <c r="F363" s="184"/>
      <c r="G363" s="196"/>
      <c r="H363" s="277"/>
    </row>
    <row r="364" spans="1:8" ht="12.75">
      <c r="A364" s="7"/>
      <c r="B364" s="15" t="s">
        <v>276</v>
      </c>
      <c r="C364" s="7"/>
      <c r="D364" s="25"/>
      <c r="E364" s="40"/>
      <c r="F364" s="184"/>
      <c r="G364" s="196"/>
      <c r="H364" s="277"/>
    </row>
    <row r="365" spans="1:8" ht="12.75">
      <c r="A365" s="7" t="s">
        <v>53</v>
      </c>
      <c r="B365" s="8" t="s">
        <v>281</v>
      </c>
      <c r="C365" s="7" t="s">
        <v>117</v>
      </c>
      <c r="D365" s="25">
        <v>17</v>
      </c>
      <c r="E365" s="40"/>
      <c r="F365" s="184">
        <f>E365*D365</f>
        <v>0</v>
      </c>
      <c r="G365" s="202"/>
      <c r="H365" s="277"/>
    </row>
    <row r="366" spans="1:8" ht="12.75">
      <c r="A366" s="7"/>
      <c r="B366" s="8"/>
      <c r="C366" s="7"/>
      <c r="D366" s="25"/>
      <c r="E366" s="40"/>
      <c r="F366" s="184"/>
      <c r="G366" s="196"/>
      <c r="H366" s="277"/>
    </row>
    <row r="367" spans="1:8" ht="12.75">
      <c r="A367" s="7" t="s">
        <v>55</v>
      </c>
      <c r="B367" s="8" t="s">
        <v>280</v>
      </c>
      <c r="C367" s="7" t="s">
        <v>117</v>
      </c>
      <c r="D367" s="25">
        <v>1</v>
      </c>
      <c r="E367" s="40"/>
      <c r="F367" s="184">
        <f>E367*D367</f>
        <v>0</v>
      </c>
      <c r="G367" s="202"/>
      <c r="H367" s="277"/>
    </row>
    <row r="368" spans="1:8" ht="12.75">
      <c r="A368" s="7"/>
      <c r="B368" s="8"/>
      <c r="C368" s="7"/>
      <c r="D368" s="25"/>
      <c r="E368" s="40"/>
      <c r="F368" s="184"/>
      <c r="G368" s="201"/>
      <c r="H368" s="216"/>
    </row>
    <row r="369" spans="1:8" ht="12.75">
      <c r="A369" s="7"/>
      <c r="B369" s="12" t="s">
        <v>269</v>
      </c>
      <c r="C369" s="7"/>
      <c r="D369" s="25"/>
      <c r="E369" s="40"/>
      <c r="F369" s="184"/>
      <c r="G369" s="201"/>
      <c r="H369" s="216"/>
    </row>
    <row r="370" spans="1:8" ht="20.4">
      <c r="A370" s="7" t="s">
        <v>56</v>
      </c>
      <c r="B370" s="8" t="s">
        <v>270</v>
      </c>
      <c r="C370" s="13" t="s">
        <v>72</v>
      </c>
      <c r="D370" s="61">
        <v>9.18</v>
      </c>
      <c r="E370" s="40"/>
      <c r="F370" s="184">
        <f>E370*D370</f>
        <v>0</v>
      </c>
      <c r="G370" s="202"/>
      <c r="H370" s="216"/>
    </row>
    <row r="371" spans="1:8" ht="12.75">
      <c r="A371" s="7"/>
      <c r="B371" s="8" t="s">
        <v>279</v>
      </c>
      <c r="C371" s="13"/>
      <c r="D371" s="25"/>
      <c r="E371" s="40"/>
      <c r="F371" s="184"/>
      <c r="G371" s="201"/>
      <c r="H371" s="216"/>
    </row>
    <row r="372" spans="1:8" ht="12.75">
      <c r="A372" s="7"/>
      <c r="B372" s="8"/>
      <c r="C372" s="13"/>
      <c r="D372" s="25"/>
      <c r="E372" s="40"/>
      <c r="F372" s="184"/>
      <c r="G372" s="201"/>
      <c r="H372" s="216"/>
    </row>
    <row r="373" spans="1:8" ht="12.75">
      <c r="A373" s="7"/>
      <c r="B373" s="12" t="s">
        <v>271</v>
      </c>
      <c r="C373" s="7"/>
      <c r="D373" s="25"/>
      <c r="E373" s="40"/>
      <c r="F373" s="184"/>
      <c r="G373" s="201"/>
      <c r="H373" s="216"/>
    </row>
    <row r="374" spans="1:8" ht="12.75">
      <c r="A374" s="7" t="s">
        <v>57</v>
      </c>
      <c r="B374" s="8" t="s">
        <v>377</v>
      </c>
      <c r="C374" s="7" t="s">
        <v>35</v>
      </c>
      <c r="D374" s="25">
        <v>144</v>
      </c>
      <c r="E374" s="40"/>
      <c r="F374" s="184">
        <f>E374*D374</f>
        <v>0</v>
      </c>
      <c r="G374" s="202"/>
      <c r="H374" s="216"/>
    </row>
    <row r="375" spans="1:8" ht="12.75">
      <c r="A375" s="7"/>
      <c r="B375" s="8" t="s">
        <v>272</v>
      </c>
      <c r="C375" s="7"/>
      <c r="D375" s="14"/>
      <c r="E375" s="40"/>
      <c r="F375" s="184"/>
      <c r="G375" s="201"/>
      <c r="H375" s="216"/>
    </row>
    <row r="376" spans="1:8" ht="12.75">
      <c r="A376" s="7"/>
      <c r="B376" s="229"/>
      <c r="C376" s="7"/>
      <c r="D376" s="14"/>
      <c r="E376" s="40"/>
      <c r="F376" s="183"/>
      <c r="G376" s="200"/>
      <c r="H376" s="216"/>
    </row>
    <row r="377" spans="1:8" ht="12.75">
      <c r="A377" s="7"/>
      <c r="B377" s="8" t="s">
        <v>395</v>
      </c>
      <c r="C377" s="7"/>
      <c r="D377" s="14"/>
      <c r="E377" s="40"/>
      <c r="F377" s="184"/>
      <c r="G377" s="201"/>
      <c r="H377" s="216"/>
    </row>
    <row r="378" spans="1:8" ht="12.75">
      <c r="A378" s="7"/>
      <c r="B378" s="8" t="s">
        <v>273</v>
      </c>
      <c r="C378" s="7"/>
      <c r="D378" s="14"/>
      <c r="E378" s="40"/>
      <c r="F378" s="184"/>
      <c r="G378" s="201"/>
      <c r="H378" s="216"/>
    </row>
    <row r="379" spans="1:8" ht="20.4">
      <c r="A379" s="7" t="s">
        <v>54</v>
      </c>
      <c r="B379" s="8" t="s">
        <v>369</v>
      </c>
      <c r="C379" s="7" t="s">
        <v>72</v>
      </c>
      <c r="D379" s="14">
        <v>348</v>
      </c>
      <c r="E379" s="40"/>
      <c r="F379" s="184">
        <f>E379*D379</f>
        <v>0</v>
      </c>
      <c r="G379" s="202"/>
      <c r="H379" s="216"/>
    </row>
    <row r="380" spans="1:8" ht="12.75">
      <c r="A380" s="7"/>
      <c r="B380" s="8" t="s">
        <v>370</v>
      </c>
      <c r="C380" s="7"/>
      <c r="D380" s="14"/>
      <c r="E380" s="40"/>
      <c r="F380" s="184"/>
      <c r="G380" s="201"/>
      <c r="H380" s="216"/>
    </row>
    <row r="381" spans="1:8" ht="12.75">
      <c r="A381" s="7"/>
      <c r="B381" s="8" t="s">
        <v>277</v>
      </c>
      <c r="C381" s="7"/>
      <c r="D381" s="14"/>
      <c r="E381" s="40"/>
      <c r="F381" s="184"/>
      <c r="G381" s="201"/>
      <c r="H381" s="216"/>
    </row>
    <row r="382" spans="1:8" ht="12.75">
      <c r="A382" s="7"/>
      <c r="B382" s="8"/>
      <c r="C382" s="7"/>
      <c r="D382" s="14"/>
      <c r="E382" s="40"/>
      <c r="F382" s="184"/>
      <c r="G382" s="201"/>
      <c r="H382" s="216"/>
    </row>
    <row r="383" spans="1:8" ht="12.75">
      <c r="A383" s="7" t="s">
        <v>58</v>
      </c>
      <c r="B383" s="8" t="s">
        <v>278</v>
      </c>
      <c r="C383" s="10" t="s">
        <v>60</v>
      </c>
      <c r="D383" s="14">
        <v>74</v>
      </c>
      <c r="E383" s="40">
        <f>E379*0.4</f>
        <v>0</v>
      </c>
      <c r="F383" s="184">
        <f>E383*D383</f>
        <v>0</v>
      </c>
      <c r="G383" s="202"/>
      <c r="H383" s="216"/>
    </row>
    <row r="384" spans="1:8" ht="12.75">
      <c r="A384" s="7"/>
      <c r="B384" s="239"/>
      <c r="C384" s="13"/>
      <c r="D384" s="14"/>
      <c r="E384" s="40"/>
      <c r="F384" s="184"/>
      <c r="G384" s="201"/>
      <c r="H384" s="216"/>
    </row>
    <row r="385" spans="1:8" ht="12.75">
      <c r="A385" s="7"/>
      <c r="B385" s="12"/>
      <c r="C385" s="7"/>
      <c r="D385" s="14"/>
      <c r="E385" s="40"/>
      <c r="F385" s="184"/>
      <c r="G385" s="201"/>
      <c r="H385" s="216"/>
    </row>
    <row r="386" spans="1:8" ht="12.75">
      <c r="A386" s="7"/>
      <c r="B386" s="12"/>
      <c r="C386" s="7"/>
      <c r="D386" s="14"/>
      <c r="E386" s="40"/>
      <c r="F386" s="184"/>
      <c r="G386" s="201"/>
      <c r="H386" s="216"/>
    </row>
    <row r="387" spans="1:8" ht="12.75">
      <c r="A387" s="7"/>
      <c r="B387" s="12"/>
      <c r="C387" s="7"/>
      <c r="D387" s="14"/>
      <c r="E387" s="40"/>
      <c r="F387" s="184"/>
      <c r="G387" s="201"/>
      <c r="H387" s="216"/>
    </row>
    <row r="388" spans="1:8" ht="12.75">
      <c r="A388" s="7"/>
      <c r="B388" s="12"/>
      <c r="C388" s="7"/>
      <c r="D388" s="14"/>
      <c r="E388" s="40"/>
      <c r="F388" s="184"/>
      <c r="G388" s="201"/>
      <c r="H388" s="216"/>
    </row>
    <row r="389" spans="1:8" ht="12.75">
      <c r="A389" s="7"/>
      <c r="B389" s="236" t="s">
        <v>97</v>
      </c>
      <c r="C389" s="6"/>
      <c r="D389" s="10"/>
      <c r="E389" s="11"/>
      <c r="F389" s="184"/>
      <c r="G389" s="201"/>
      <c r="H389" s="216"/>
    </row>
    <row r="390" spans="1:8" ht="12.75">
      <c r="A390" s="7"/>
      <c r="B390" s="232" t="s">
        <v>98</v>
      </c>
      <c r="C390" s="6"/>
      <c r="D390" s="10"/>
      <c r="E390" s="11"/>
      <c r="F390" s="184">
        <f>F383+F379+F374+F370+F367+F365+F353+F351+F347+F341</f>
        <v>0</v>
      </c>
      <c r="G390" s="201"/>
      <c r="H390" s="216"/>
    </row>
    <row r="391" spans="1:8" ht="21" customHeight="1">
      <c r="A391" s="6" t="s">
        <v>0</v>
      </c>
      <c r="B391" s="6" t="s">
        <v>1</v>
      </c>
      <c r="C391" s="6" t="s">
        <v>2</v>
      </c>
      <c r="D391" s="176" t="s">
        <v>3</v>
      </c>
      <c r="E391" s="39" t="s">
        <v>231</v>
      </c>
      <c r="F391" s="183" t="s">
        <v>232</v>
      </c>
      <c r="G391" s="200"/>
      <c r="H391" s="216"/>
    </row>
    <row r="392" spans="1:8" ht="12.75">
      <c r="A392" s="20"/>
      <c r="B392" s="20"/>
      <c r="C392" s="20"/>
      <c r="D392" s="240"/>
      <c r="E392" s="40"/>
      <c r="F392" s="183"/>
      <c r="G392" s="200"/>
      <c r="H392" s="216"/>
    </row>
    <row r="393" spans="1:8" ht="12.75">
      <c r="A393" s="20"/>
      <c r="B393" s="20"/>
      <c r="C393" s="20"/>
      <c r="D393" s="240"/>
      <c r="E393" s="44"/>
      <c r="F393" s="183"/>
      <c r="G393" s="200"/>
      <c r="H393" s="216"/>
    </row>
    <row r="394" spans="1:8" ht="12.75">
      <c r="A394" s="22"/>
      <c r="B394" s="241" t="s">
        <v>34</v>
      </c>
      <c r="C394" s="22"/>
      <c r="D394" s="23"/>
      <c r="E394" s="44"/>
      <c r="F394" s="242"/>
      <c r="G394" s="201"/>
      <c r="H394" s="216"/>
    </row>
    <row r="395" spans="1:8" ht="12.75">
      <c r="A395" s="22"/>
      <c r="B395" s="12" t="s">
        <v>283</v>
      </c>
      <c r="C395" s="22"/>
      <c r="D395" s="23"/>
      <c r="E395" s="44"/>
      <c r="F395" s="242"/>
      <c r="G395" s="201"/>
      <c r="H395" s="216"/>
    </row>
    <row r="396" spans="1:8" ht="12.75">
      <c r="A396" s="22"/>
      <c r="B396" s="8" t="s">
        <v>582</v>
      </c>
      <c r="C396" s="22"/>
      <c r="D396" s="23"/>
      <c r="E396" s="44"/>
      <c r="F396" s="242"/>
      <c r="G396" s="201"/>
      <c r="H396" s="216"/>
    </row>
    <row r="397" spans="1:8" ht="12.75">
      <c r="A397" s="22"/>
      <c r="B397" s="8" t="s">
        <v>583</v>
      </c>
      <c r="C397" s="22"/>
      <c r="D397" s="23"/>
      <c r="E397" s="44"/>
      <c r="F397" s="242"/>
      <c r="G397" s="201"/>
      <c r="H397" s="216"/>
    </row>
    <row r="398" spans="1:8" ht="12.75">
      <c r="A398" s="22"/>
      <c r="B398" s="8" t="s">
        <v>411</v>
      </c>
      <c r="C398" s="22"/>
      <c r="D398" s="23"/>
      <c r="E398" s="44"/>
      <c r="F398" s="242"/>
      <c r="G398" s="201"/>
      <c r="H398" s="216"/>
    </row>
    <row r="399" spans="1:8" ht="12.75">
      <c r="A399" s="22"/>
      <c r="B399" s="8" t="s">
        <v>584</v>
      </c>
      <c r="C399" s="22"/>
      <c r="D399" s="23"/>
      <c r="E399" s="44"/>
      <c r="F399" s="242"/>
      <c r="G399" s="201"/>
      <c r="H399" s="216"/>
    </row>
    <row r="400" spans="1:8" ht="12.75">
      <c r="A400" s="22" t="s">
        <v>4</v>
      </c>
      <c r="B400" s="8" t="s">
        <v>412</v>
      </c>
      <c r="C400" s="22" t="s">
        <v>187</v>
      </c>
      <c r="D400" s="23">
        <v>7</v>
      </c>
      <c r="E400" s="44"/>
      <c r="F400" s="242">
        <f>E400*D400</f>
        <v>0</v>
      </c>
      <c r="G400" s="202"/>
      <c r="H400" s="216"/>
    </row>
    <row r="401" spans="1:8" ht="12.75">
      <c r="A401" s="22"/>
      <c r="B401" s="8" t="s">
        <v>585</v>
      </c>
      <c r="C401" s="22"/>
      <c r="D401" s="23"/>
      <c r="E401" s="44"/>
      <c r="F401" s="242"/>
      <c r="G401" s="201"/>
      <c r="H401" s="216"/>
    </row>
    <row r="402" spans="1:8" ht="12.75">
      <c r="A402" s="22"/>
      <c r="B402" s="241"/>
      <c r="C402" s="22"/>
      <c r="D402" s="23"/>
      <c r="E402" s="44"/>
      <c r="F402" s="242"/>
      <c r="G402" s="201"/>
      <c r="H402" s="216"/>
    </row>
    <row r="403" spans="1:8" ht="12.75">
      <c r="A403" s="22"/>
      <c r="B403" s="12" t="s">
        <v>589</v>
      </c>
      <c r="C403" s="22"/>
      <c r="D403" s="23"/>
      <c r="E403" s="44"/>
      <c r="F403" s="242"/>
      <c r="G403" s="201"/>
      <c r="H403" s="216"/>
    </row>
    <row r="404" spans="1:8" ht="12.75">
      <c r="A404" s="22" t="s">
        <v>50</v>
      </c>
      <c r="B404" s="8" t="s">
        <v>590</v>
      </c>
      <c r="C404" s="22" t="s">
        <v>117</v>
      </c>
      <c r="D404" s="23">
        <v>1</v>
      </c>
      <c r="E404" s="44"/>
      <c r="F404" s="242">
        <f>E404*D404</f>
        <v>0</v>
      </c>
      <c r="G404" s="202"/>
      <c r="H404" s="216"/>
    </row>
    <row r="405" spans="1:8" ht="12.75">
      <c r="A405" s="22"/>
      <c r="B405" s="8" t="s">
        <v>598</v>
      </c>
      <c r="C405" s="22"/>
      <c r="D405" s="23"/>
      <c r="E405" s="44"/>
      <c r="F405" s="242"/>
      <c r="G405" s="201"/>
      <c r="H405" s="216"/>
    </row>
    <row r="406" spans="1:8" ht="12.75">
      <c r="A406" s="22"/>
      <c r="B406" s="8"/>
      <c r="C406" s="22"/>
      <c r="D406" s="23"/>
      <c r="E406" s="44"/>
      <c r="F406" s="242"/>
      <c r="G406" s="201"/>
      <c r="H406" s="216"/>
    </row>
    <row r="407" spans="1:8" ht="12.75">
      <c r="A407" s="22"/>
      <c r="B407" s="241" t="s">
        <v>285</v>
      </c>
      <c r="C407" s="22"/>
      <c r="D407" s="23"/>
      <c r="E407" s="44"/>
      <c r="F407" s="242"/>
      <c r="G407" s="201"/>
      <c r="H407" s="216"/>
    </row>
    <row r="408" spans="1:8" ht="12.75">
      <c r="A408" s="22"/>
      <c r="B408" s="241" t="s">
        <v>588</v>
      </c>
      <c r="C408" s="22"/>
      <c r="D408" s="23"/>
      <c r="E408" s="44"/>
      <c r="F408" s="242"/>
      <c r="G408" s="201"/>
      <c r="H408" s="216"/>
    </row>
    <row r="409" spans="1:8" ht="12.75">
      <c r="A409" s="22"/>
      <c r="B409" s="241" t="s">
        <v>284</v>
      </c>
      <c r="C409" s="22"/>
      <c r="D409" s="23"/>
      <c r="E409" s="44"/>
      <c r="F409" s="242"/>
      <c r="G409" s="201"/>
      <c r="H409" s="216"/>
    </row>
    <row r="410" spans="1:8" ht="12.75">
      <c r="A410" s="22"/>
      <c r="B410" s="241" t="s">
        <v>286</v>
      </c>
      <c r="C410" s="22"/>
      <c r="D410" s="23"/>
      <c r="E410" s="44"/>
      <c r="F410" s="242"/>
      <c r="G410" s="201"/>
      <c r="H410" s="216"/>
    </row>
    <row r="411" spans="1:8" ht="12.75">
      <c r="A411" s="22"/>
      <c r="B411" s="241" t="s">
        <v>287</v>
      </c>
      <c r="C411" s="22"/>
      <c r="D411" s="23"/>
      <c r="E411" s="44"/>
      <c r="F411" s="242"/>
      <c r="G411" s="201"/>
      <c r="H411" s="216"/>
    </row>
    <row r="412" spans="1:8" ht="12.75">
      <c r="A412" s="22"/>
      <c r="B412" s="241"/>
      <c r="C412" s="22"/>
      <c r="D412" s="23"/>
      <c r="E412" s="47"/>
      <c r="F412" s="242"/>
      <c r="G412" s="201"/>
      <c r="H412" s="216"/>
    </row>
    <row r="413" spans="1:8" ht="12.75">
      <c r="A413" s="22" t="s">
        <v>51</v>
      </c>
      <c r="B413" s="243" t="s">
        <v>288</v>
      </c>
      <c r="C413" s="22" t="s">
        <v>35</v>
      </c>
      <c r="D413" s="23">
        <v>9</v>
      </c>
      <c r="E413" s="47"/>
      <c r="F413" s="184">
        <f>E413*D413</f>
        <v>0</v>
      </c>
      <c r="G413" s="202"/>
      <c r="H413" s="278"/>
    </row>
    <row r="414" spans="1:8" ht="12.75">
      <c r="A414" s="22"/>
      <c r="B414" s="243"/>
      <c r="C414" s="22"/>
      <c r="D414" s="23"/>
      <c r="E414" s="47"/>
      <c r="F414" s="184"/>
      <c r="G414" s="201"/>
      <c r="H414" s="278"/>
    </row>
    <row r="415" spans="1:8" ht="12.75">
      <c r="A415" s="22" t="s">
        <v>52</v>
      </c>
      <c r="B415" s="243" t="s">
        <v>586</v>
      </c>
      <c r="C415" s="22" t="s">
        <v>35</v>
      </c>
      <c r="D415" s="23">
        <v>4</v>
      </c>
      <c r="E415" s="47"/>
      <c r="F415" s="184">
        <f>E415*D415</f>
        <v>0</v>
      </c>
      <c r="G415" s="202"/>
      <c r="H415" s="278"/>
    </row>
    <row r="416" spans="1:8" ht="12.75">
      <c r="A416" s="22"/>
      <c r="B416" s="243"/>
      <c r="C416" s="22"/>
      <c r="D416" s="23"/>
      <c r="E416" s="47"/>
      <c r="F416" s="184"/>
      <c r="G416" s="201"/>
      <c r="H416" s="278"/>
    </row>
    <row r="417" spans="1:8" ht="12.75">
      <c r="A417" s="22" t="s">
        <v>53</v>
      </c>
      <c r="B417" s="243" t="s">
        <v>587</v>
      </c>
      <c r="C417" s="22" t="s">
        <v>35</v>
      </c>
      <c r="D417" s="23">
        <v>2</v>
      </c>
      <c r="E417" s="47">
        <f>E413</f>
        <v>0</v>
      </c>
      <c r="F417" s="184">
        <f>E417*D417</f>
        <v>0</v>
      </c>
      <c r="G417" s="202"/>
      <c r="H417" s="278"/>
    </row>
    <row r="418" spans="1:8" ht="12.75">
      <c r="A418" s="22"/>
      <c r="B418" s="243"/>
      <c r="C418" s="22"/>
      <c r="D418" s="23"/>
      <c r="E418" s="47"/>
      <c r="F418" s="184"/>
      <c r="G418" s="201"/>
      <c r="H418" s="278"/>
    </row>
    <row r="419" spans="1:8" ht="12.75">
      <c r="A419" s="22"/>
      <c r="B419" s="243" t="s">
        <v>591</v>
      </c>
      <c r="C419" s="22"/>
      <c r="D419" s="23"/>
      <c r="E419" s="47"/>
      <c r="F419" s="184"/>
      <c r="G419" s="201"/>
      <c r="H419" s="278"/>
    </row>
    <row r="420" spans="1:8" ht="12.75">
      <c r="A420" s="22" t="s">
        <v>592</v>
      </c>
      <c r="B420" s="243" t="s">
        <v>597</v>
      </c>
      <c r="C420" s="22" t="s">
        <v>35</v>
      </c>
      <c r="D420" s="23">
        <v>3</v>
      </c>
      <c r="E420" s="47"/>
      <c r="F420" s="184">
        <f>E420*D420</f>
        <v>0</v>
      </c>
      <c r="G420" s="202"/>
      <c r="H420" s="278"/>
    </row>
    <row r="421" spans="1:8" ht="12.75">
      <c r="A421" s="22"/>
      <c r="B421" s="243"/>
      <c r="C421" s="22"/>
      <c r="D421" s="23"/>
      <c r="E421" s="47"/>
      <c r="F421" s="184"/>
      <c r="G421" s="201"/>
      <c r="H421" s="216"/>
    </row>
    <row r="422" spans="1:8" ht="12.75">
      <c r="A422" s="22"/>
      <c r="B422" s="243"/>
      <c r="C422" s="22"/>
      <c r="D422" s="23"/>
      <c r="E422" s="47"/>
      <c r="F422" s="184"/>
      <c r="G422" s="201"/>
      <c r="H422" s="216"/>
    </row>
    <row r="423" spans="1:8" ht="12.75">
      <c r="A423" s="22"/>
      <c r="B423" s="243"/>
      <c r="C423" s="22"/>
      <c r="D423" s="23"/>
      <c r="E423" s="47"/>
      <c r="F423" s="184"/>
      <c r="G423" s="201"/>
      <c r="H423" s="216"/>
    </row>
    <row r="424" spans="1:8" ht="12.75">
      <c r="A424" s="22"/>
      <c r="B424" s="243"/>
      <c r="C424" s="22"/>
      <c r="D424" s="23"/>
      <c r="E424" s="47"/>
      <c r="F424" s="242"/>
      <c r="G424" s="201"/>
      <c r="H424" s="216"/>
    </row>
    <row r="425" spans="1:8" ht="12.75">
      <c r="A425" s="22"/>
      <c r="B425" s="244" t="s">
        <v>36</v>
      </c>
      <c r="C425" s="22"/>
      <c r="D425" s="23"/>
      <c r="E425" s="44"/>
      <c r="F425" s="242"/>
      <c r="G425" s="201"/>
      <c r="H425" s="216"/>
    </row>
    <row r="426" spans="1:8" ht="12.75">
      <c r="A426" s="22"/>
      <c r="B426" s="241" t="s">
        <v>68</v>
      </c>
      <c r="C426" s="22"/>
      <c r="D426" s="23"/>
      <c r="E426" s="44"/>
      <c r="F426" s="242"/>
      <c r="G426" s="201"/>
      <c r="H426" s="216"/>
    </row>
    <row r="427" spans="1:8" ht="12.75">
      <c r="A427" s="22"/>
      <c r="B427" s="244" t="s">
        <v>289</v>
      </c>
      <c r="C427" s="22"/>
      <c r="D427" s="23"/>
      <c r="E427" s="44"/>
      <c r="F427" s="242"/>
      <c r="G427" s="201"/>
      <c r="H427" s="216"/>
    </row>
    <row r="428" spans="1:8" ht="12.75">
      <c r="A428" s="22"/>
      <c r="B428" s="244" t="s">
        <v>140</v>
      </c>
      <c r="C428" s="22"/>
      <c r="D428" s="23"/>
      <c r="E428" s="44"/>
      <c r="F428" s="242"/>
      <c r="G428" s="201"/>
      <c r="H428" s="216"/>
    </row>
    <row r="429" spans="1:8" ht="12.75">
      <c r="A429" s="22"/>
      <c r="B429" s="244" t="s">
        <v>290</v>
      </c>
      <c r="C429" s="22"/>
      <c r="D429" s="23"/>
      <c r="E429" s="44"/>
      <c r="F429" s="242"/>
      <c r="G429" s="201"/>
      <c r="H429" s="216"/>
    </row>
    <row r="430" spans="1:8" ht="12.75">
      <c r="A430" s="22"/>
      <c r="B430" s="244" t="s">
        <v>291</v>
      </c>
      <c r="C430" s="22"/>
      <c r="D430" s="23"/>
      <c r="E430" s="44"/>
      <c r="F430" s="242"/>
      <c r="G430" s="201"/>
      <c r="H430" s="216"/>
    </row>
    <row r="431" spans="1:8" ht="12.75">
      <c r="A431" s="22"/>
      <c r="B431" s="244" t="s">
        <v>141</v>
      </c>
      <c r="C431" s="22"/>
      <c r="D431" s="23"/>
      <c r="E431" s="44"/>
      <c r="F431" s="242"/>
      <c r="G431" s="201"/>
      <c r="H431" s="216"/>
    </row>
    <row r="432" spans="1:8" ht="12.75">
      <c r="A432" s="22" t="s">
        <v>55</v>
      </c>
      <c r="B432" s="245" t="s">
        <v>593</v>
      </c>
      <c r="C432" s="22" t="s">
        <v>35</v>
      </c>
      <c r="D432" s="23">
        <v>1</v>
      </c>
      <c r="E432" s="44"/>
      <c r="F432" s="184">
        <f>E432*D432</f>
        <v>0</v>
      </c>
      <c r="G432" s="202"/>
      <c r="H432" s="217"/>
    </row>
    <row r="433" spans="1:8" ht="12.75">
      <c r="A433" s="22"/>
      <c r="B433" s="245"/>
      <c r="C433" s="22"/>
      <c r="D433" s="23"/>
      <c r="E433" s="44"/>
      <c r="F433" s="242"/>
      <c r="G433" s="201"/>
      <c r="H433" s="216"/>
    </row>
    <row r="434" spans="1:8" ht="12.75">
      <c r="A434" s="22" t="s">
        <v>56</v>
      </c>
      <c r="B434" s="245" t="s">
        <v>594</v>
      </c>
      <c r="C434" s="22" t="s">
        <v>35</v>
      </c>
      <c r="D434" s="23">
        <v>2</v>
      </c>
      <c r="E434" s="44"/>
      <c r="F434" s="184">
        <f>E434*D434</f>
        <v>0</v>
      </c>
      <c r="G434" s="202"/>
      <c r="H434" s="216"/>
    </row>
    <row r="435" spans="1:8" ht="13.5" customHeight="1">
      <c r="A435" s="22"/>
      <c r="B435" s="245"/>
      <c r="C435" s="22"/>
      <c r="D435" s="23"/>
      <c r="E435" s="44"/>
      <c r="F435" s="242"/>
      <c r="G435" s="201"/>
      <c r="H435" s="216"/>
    </row>
    <row r="436" spans="1:8" ht="12.75">
      <c r="A436" s="22" t="s">
        <v>56</v>
      </c>
      <c r="B436" s="245" t="s">
        <v>595</v>
      </c>
      <c r="C436" s="22" t="s">
        <v>35</v>
      </c>
      <c r="D436" s="23">
        <v>1</v>
      </c>
      <c r="E436" s="44"/>
      <c r="F436" s="184">
        <f>E436*D436</f>
        <v>0</v>
      </c>
      <c r="G436" s="202"/>
      <c r="H436" s="216"/>
    </row>
    <row r="437" spans="1:8" ht="12.75">
      <c r="A437" s="22"/>
      <c r="B437" s="245"/>
      <c r="C437" s="22"/>
      <c r="D437" s="23"/>
      <c r="E437" s="44"/>
      <c r="F437" s="184"/>
      <c r="G437" s="201"/>
      <c r="H437" s="216"/>
    </row>
    <row r="438" spans="1:8" ht="12.75">
      <c r="A438" s="22" t="s">
        <v>54</v>
      </c>
      <c r="B438" s="245" t="s">
        <v>596</v>
      </c>
      <c r="C438" s="22" t="s">
        <v>35</v>
      </c>
      <c r="D438" s="23">
        <v>4</v>
      </c>
      <c r="E438" s="44"/>
      <c r="F438" s="184">
        <f>E438*D438</f>
        <v>0</v>
      </c>
      <c r="G438" s="202"/>
      <c r="H438" s="216"/>
    </row>
    <row r="439" spans="1:8" ht="12.75">
      <c r="A439" s="22"/>
      <c r="B439" s="245"/>
      <c r="C439" s="22"/>
      <c r="D439" s="23"/>
      <c r="E439" s="44"/>
      <c r="F439" s="184"/>
      <c r="G439" s="201"/>
      <c r="H439" s="216"/>
    </row>
    <row r="440" spans="1:8" ht="12.75">
      <c r="A440" s="22"/>
      <c r="B440" s="241" t="s">
        <v>106</v>
      </c>
      <c r="C440" s="22"/>
      <c r="D440" s="23"/>
      <c r="E440" s="48"/>
      <c r="F440" s="246"/>
      <c r="H440" s="216"/>
    </row>
    <row r="441" spans="1:8" ht="12.75">
      <c r="A441" s="22"/>
      <c r="B441" s="247" t="s">
        <v>296</v>
      </c>
      <c r="C441" s="22"/>
      <c r="D441" s="23"/>
      <c r="E441" s="44"/>
      <c r="F441" s="242"/>
      <c r="G441" s="201"/>
      <c r="H441" s="216"/>
    </row>
    <row r="442" spans="1:8" ht="12.75">
      <c r="A442" s="22"/>
      <c r="B442" s="247" t="s">
        <v>297</v>
      </c>
      <c r="C442" s="22"/>
      <c r="D442" s="23"/>
      <c r="E442" s="44"/>
      <c r="F442" s="242"/>
      <c r="G442" s="201"/>
      <c r="H442" s="216"/>
    </row>
    <row r="443" spans="1:8" ht="12.75">
      <c r="A443" s="22"/>
      <c r="B443" s="247" t="s">
        <v>222</v>
      </c>
      <c r="C443" s="22"/>
      <c r="D443" s="23"/>
      <c r="E443" s="44"/>
      <c r="F443" s="242"/>
      <c r="G443" s="201"/>
      <c r="H443" s="216"/>
    </row>
    <row r="444" spans="1:8" ht="12.75">
      <c r="A444" s="22" t="s">
        <v>54</v>
      </c>
      <c r="B444" s="245" t="s">
        <v>292</v>
      </c>
      <c r="C444" s="22" t="s">
        <v>35</v>
      </c>
      <c r="D444" s="23">
        <f>D432</f>
        <v>1</v>
      </c>
      <c r="E444" s="44"/>
      <c r="F444" s="184">
        <f>E444*D444</f>
        <v>0</v>
      </c>
      <c r="G444" s="202"/>
      <c r="H444" s="278"/>
    </row>
    <row r="445" spans="1:8" ht="12.75">
      <c r="A445" s="22"/>
      <c r="B445" s="245"/>
      <c r="C445" s="22"/>
      <c r="D445" s="23"/>
      <c r="E445" s="44"/>
      <c r="F445" s="242"/>
      <c r="G445" s="201"/>
      <c r="H445" s="278"/>
    </row>
    <row r="446" spans="1:8" ht="12.75">
      <c r="A446" s="22" t="s">
        <v>58</v>
      </c>
      <c r="B446" s="245" t="s">
        <v>293</v>
      </c>
      <c r="C446" s="22" t="s">
        <v>35</v>
      </c>
      <c r="D446" s="23">
        <f>D434</f>
        <v>2</v>
      </c>
      <c r="E446" s="44"/>
      <c r="F446" s="184">
        <f>E446*D446</f>
        <v>0</v>
      </c>
      <c r="G446" s="202"/>
      <c r="H446" s="278"/>
    </row>
    <row r="447" spans="1:8" ht="13.5" customHeight="1">
      <c r="A447" s="22"/>
      <c r="B447" s="245"/>
      <c r="C447" s="22"/>
      <c r="D447" s="23"/>
      <c r="E447" s="44"/>
      <c r="F447" s="242"/>
      <c r="G447" s="201"/>
      <c r="H447" s="278"/>
    </row>
    <row r="448" spans="1:8" ht="12.75">
      <c r="A448" s="22" t="s">
        <v>59</v>
      </c>
      <c r="B448" s="245" t="s">
        <v>294</v>
      </c>
      <c r="C448" s="22" t="s">
        <v>35</v>
      </c>
      <c r="D448" s="23">
        <f>D436</f>
        <v>1</v>
      </c>
      <c r="E448" s="44"/>
      <c r="F448" s="184">
        <f>E448*D448</f>
        <v>0</v>
      </c>
      <c r="G448" s="202"/>
      <c r="H448" s="278"/>
    </row>
    <row r="449" spans="1:8" ht="12.75">
      <c r="A449" s="22"/>
      <c r="B449" s="245"/>
      <c r="C449" s="22"/>
      <c r="D449" s="23"/>
      <c r="E449" s="44"/>
      <c r="F449" s="184"/>
      <c r="G449" s="201"/>
      <c r="H449" s="278"/>
    </row>
    <row r="450" spans="1:8" ht="12.75">
      <c r="A450" s="22" t="s">
        <v>60</v>
      </c>
      <c r="B450" s="245" t="s">
        <v>295</v>
      </c>
      <c r="C450" s="22" t="s">
        <v>35</v>
      </c>
      <c r="D450" s="23">
        <f>D438</f>
        <v>4</v>
      </c>
      <c r="E450" s="44"/>
      <c r="F450" s="184">
        <f>E450*D450</f>
        <v>0</v>
      </c>
      <c r="G450" s="202"/>
      <c r="H450" s="278"/>
    </row>
    <row r="451" spans="1:8" ht="12.75">
      <c r="A451" s="22"/>
      <c r="B451" s="245"/>
      <c r="C451" s="22"/>
      <c r="D451" s="23"/>
      <c r="E451" s="44"/>
      <c r="F451" s="184"/>
      <c r="G451" s="201"/>
      <c r="H451" s="216"/>
    </row>
    <row r="452" spans="1:8" ht="12.75">
      <c r="A452" s="22"/>
      <c r="B452" s="245"/>
      <c r="C452" s="22"/>
      <c r="D452" s="23"/>
      <c r="E452" s="44"/>
      <c r="F452" s="184"/>
      <c r="G452" s="201"/>
      <c r="H452" s="216"/>
    </row>
    <row r="453" spans="1:8" ht="12.75">
      <c r="A453" s="22"/>
      <c r="B453" s="248"/>
      <c r="C453" s="22"/>
      <c r="D453" s="23"/>
      <c r="E453" s="44"/>
      <c r="F453" s="242"/>
      <c r="G453" s="201"/>
      <c r="H453" s="216"/>
    </row>
    <row r="454" spans="1:8" ht="12.75">
      <c r="A454" s="22"/>
      <c r="B454" s="249" t="s">
        <v>138</v>
      </c>
      <c r="C454" s="22"/>
      <c r="D454" s="240"/>
      <c r="E454" s="44"/>
      <c r="F454" s="250"/>
      <c r="G454" s="200"/>
      <c r="H454" s="216"/>
    </row>
    <row r="455" spans="1:8" ht="12.75">
      <c r="A455" s="22"/>
      <c r="B455" s="251" t="s">
        <v>137</v>
      </c>
      <c r="C455" s="22"/>
      <c r="D455" s="240"/>
      <c r="E455" s="44"/>
      <c r="F455" s="250">
        <f>SUM(F393:F454)</f>
        <v>0</v>
      </c>
      <c r="G455" s="202"/>
      <c r="H455" s="216"/>
    </row>
    <row r="456" spans="1:8" ht="21" customHeight="1">
      <c r="A456" s="6" t="s">
        <v>0</v>
      </c>
      <c r="B456" s="6" t="s">
        <v>1</v>
      </c>
      <c r="C456" s="6" t="s">
        <v>2</v>
      </c>
      <c r="D456" s="176" t="s">
        <v>3</v>
      </c>
      <c r="E456" s="39" t="s">
        <v>231</v>
      </c>
      <c r="F456" s="183" t="s">
        <v>232</v>
      </c>
      <c r="G456" s="200"/>
      <c r="H456" s="216"/>
    </row>
    <row r="457" spans="1:8" ht="12.75">
      <c r="A457" s="6"/>
      <c r="B457" s="6"/>
      <c r="C457" s="6"/>
      <c r="D457" s="10"/>
      <c r="E457" s="40"/>
      <c r="F457" s="183"/>
      <c r="G457" s="200"/>
      <c r="H457" s="216"/>
    </row>
    <row r="458" spans="1:8" ht="12.75">
      <c r="A458" s="7"/>
      <c r="B458" s="12" t="s">
        <v>37</v>
      </c>
      <c r="C458" s="7"/>
      <c r="D458" s="10"/>
      <c r="E458" s="40"/>
      <c r="F458" s="184"/>
      <c r="G458" s="201"/>
      <c r="H458" s="216"/>
    </row>
    <row r="459" spans="1:8" ht="12.75">
      <c r="A459" s="7"/>
      <c r="B459" s="12" t="s">
        <v>40</v>
      </c>
      <c r="C459" s="7"/>
      <c r="D459" s="10"/>
      <c r="E459" s="40"/>
      <c r="F459" s="184"/>
      <c r="G459" s="201"/>
      <c r="H459" s="216"/>
    </row>
    <row r="460" spans="1:8" ht="12.75">
      <c r="A460" s="7"/>
      <c r="B460" s="5" t="s">
        <v>41</v>
      </c>
      <c r="C460" s="7"/>
      <c r="D460" s="10"/>
      <c r="E460" s="40"/>
      <c r="F460" s="184"/>
      <c r="G460" s="201"/>
      <c r="H460" s="216"/>
    </row>
    <row r="461" spans="1:8" ht="12.75">
      <c r="A461" s="7"/>
      <c r="B461" s="16" t="s">
        <v>170</v>
      </c>
      <c r="C461" s="7"/>
      <c r="D461" s="10"/>
      <c r="E461" s="40" t="s">
        <v>118</v>
      </c>
      <c r="F461" s="185"/>
      <c r="H461" s="216"/>
    </row>
    <row r="462" spans="1:8" ht="12.75">
      <c r="A462" s="7"/>
      <c r="B462" s="16" t="s">
        <v>169</v>
      </c>
      <c r="C462" s="7"/>
      <c r="D462" s="10"/>
      <c r="E462" s="40"/>
      <c r="F462" s="185"/>
      <c r="H462" s="216"/>
    </row>
    <row r="463" spans="1:8" ht="20.4">
      <c r="A463" s="7" t="s">
        <v>4</v>
      </c>
      <c r="B463" s="8" t="s">
        <v>298</v>
      </c>
      <c r="C463" s="13" t="s">
        <v>72</v>
      </c>
      <c r="D463" s="10">
        <v>817</v>
      </c>
      <c r="E463" s="40"/>
      <c r="F463" s="184">
        <f>E463*D463</f>
        <v>0</v>
      </c>
      <c r="G463" s="202"/>
      <c r="H463" s="216"/>
    </row>
    <row r="464" spans="1:8" ht="12.75">
      <c r="A464" s="7"/>
      <c r="B464" s="8" t="s">
        <v>133</v>
      </c>
      <c r="C464" s="7"/>
      <c r="D464" s="10"/>
      <c r="E464" s="40"/>
      <c r="F464" s="185"/>
      <c r="H464" s="216"/>
    </row>
    <row r="465" spans="1:8" ht="12.75">
      <c r="A465" s="7"/>
      <c r="B465" s="8"/>
      <c r="C465" s="7"/>
      <c r="D465" s="10"/>
      <c r="E465" s="40"/>
      <c r="F465" s="185"/>
      <c r="H465" s="216"/>
    </row>
    <row r="466" spans="1:8" ht="12.75">
      <c r="A466" s="7" t="s">
        <v>50</v>
      </c>
      <c r="B466" s="8" t="s">
        <v>129</v>
      </c>
      <c r="C466" s="7" t="s">
        <v>19</v>
      </c>
      <c r="D466" s="10">
        <v>69</v>
      </c>
      <c r="E466" s="40">
        <f>E463*0.2</f>
        <v>0</v>
      </c>
      <c r="F466" s="184">
        <f>E466*D466</f>
        <v>0</v>
      </c>
      <c r="G466" s="202"/>
      <c r="H466" s="216"/>
    </row>
    <row r="467" spans="1:8" ht="12.75">
      <c r="A467" s="20"/>
      <c r="B467" s="20"/>
      <c r="C467" s="20"/>
      <c r="D467" s="240"/>
      <c r="E467" s="44"/>
      <c r="F467" s="183"/>
      <c r="G467" s="200"/>
      <c r="H467" s="216"/>
    </row>
    <row r="468" spans="1:8" ht="12.75">
      <c r="A468" s="7"/>
      <c r="B468" s="16" t="s">
        <v>38</v>
      </c>
      <c r="C468" s="7"/>
      <c r="D468" s="10"/>
      <c r="E468" s="40"/>
      <c r="F468" s="184"/>
      <c r="G468" s="201"/>
      <c r="H468" s="216"/>
    </row>
    <row r="469" spans="1:8" ht="12.75">
      <c r="A469" s="7"/>
      <c r="B469" s="252" t="s">
        <v>127</v>
      </c>
      <c r="C469" s="7"/>
      <c r="D469" s="10"/>
      <c r="E469" s="40"/>
      <c r="F469" s="184"/>
      <c r="G469" s="201"/>
      <c r="H469" s="216"/>
    </row>
    <row r="470" spans="1:8" ht="12.75">
      <c r="A470" s="7"/>
      <c r="B470" s="15" t="s">
        <v>621</v>
      </c>
      <c r="C470" s="7"/>
      <c r="D470" s="10"/>
      <c r="E470" s="40"/>
      <c r="F470" s="184"/>
      <c r="G470" s="201"/>
      <c r="H470" s="216"/>
    </row>
    <row r="471" spans="1:8" ht="12.75">
      <c r="A471" s="7"/>
      <c r="B471" s="15" t="s">
        <v>99</v>
      </c>
      <c r="C471" s="7"/>
      <c r="D471" s="10"/>
      <c r="E471" s="40"/>
      <c r="F471" s="184"/>
      <c r="G471" s="201"/>
      <c r="H471" s="216"/>
    </row>
    <row r="472" spans="1:8" ht="20.4">
      <c r="A472" s="7" t="s">
        <v>51</v>
      </c>
      <c r="B472" s="15" t="s">
        <v>130</v>
      </c>
      <c r="C472" s="13" t="s">
        <v>72</v>
      </c>
      <c r="D472" s="10">
        <v>327</v>
      </c>
      <c r="E472" s="40"/>
      <c r="F472" s="184">
        <f>E472*D472</f>
        <v>0</v>
      </c>
      <c r="G472" s="202"/>
      <c r="H472" s="216"/>
    </row>
    <row r="473" spans="1:8" ht="12.75">
      <c r="A473" s="7"/>
      <c r="B473" s="15"/>
      <c r="C473" s="13"/>
      <c r="D473" s="10"/>
      <c r="E473" s="40"/>
      <c r="F473" s="184"/>
      <c r="G473" s="201"/>
      <c r="H473" s="216"/>
    </row>
    <row r="474" spans="1:8" ht="20.4">
      <c r="A474" s="7" t="s">
        <v>52</v>
      </c>
      <c r="B474" s="15" t="s">
        <v>131</v>
      </c>
      <c r="C474" s="13" t="s">
        <v>72</v>
      </c>
      <c r="D474" s="10">
        <v>18</v>
      </c>
      <c r="E474" s="40">
        <f>E472</f>
        <v>0</v>
      </c>
      <c r="F474" s="184">
        <f>E474*D474</f>
        <v>0</v>
      </c>
      <c r="G474" s="202"/>
      <c r="H474" s="216"/>
    </row>
    <row r="475" spans="1:8" ht="12.75">
      <c r="A475" s="7"/>
      <c r="B475" s="15"/>
      <c r="C475" s="13"/>
      <c r="D475" s="10"/>
      <c r="E475" s="40"/>
      <c r="F475" s="184"/>
      <c r="G475" s="201"/>
      <c r="H475" s="216"/>
    </row>
    <row r="476" spans="1:9" s="3" customFormat="1" ht="12.75">
      <c r="A476" s="7" t="s">
        <v>53</v>
      </c>
      <c r="B476" s="15" t="s">
        <v>135</v>
      </c>
      <c r="C476" s="7" t="s">
        <v>19</v>
      </c>
      <c r="D476" s="10">
        <v>253</v>
      </c>
      <c r="E476" s="40">
        <f>E472*0.1</f>
        <v>0</v>
      </c>
      <c r="F476" s="184">
        <f>E476*D476</f>
        <v>0</v>
      </c>
      <c r="G476" s="202"/>
      <c r="H476" s="216"/>
      <c r="I476" s="24"/>
    </row>
    <row r="477" spans="1:9" s="3" customFormat="1" ht="12.75">
      <c r="A477" s="7"/>
      <c r="B477" s="15"/>
      <c r="C477" s="7"/>
      <c r="D477" s="10"/>
      <c r="E477" s="40"/>
      <c r="F477" s="184"/>
      <c r="G477" s="201"/>
      <c r="H477" s="216"/>
      <c r="I477" s="24"/>
    </row>
    <row r="478" spans="1:9" s="3" customFormat="1" ht="12.75">
      <c r="A478" s="7"/>
      <c r="B478" s="252" t="s">
        <v>95</v>
      </c>
      <c r="C478" s="7"/>
      <c r="D478" s="10"/>
      <c r="E478" s="40"/>
      <c r="F478" s="184"/>
      <c r="G478" s="201"/>
      <c r="H478" s="216"/>
      <c r="I478" s="24"/>
    </row>
    <row r="479" spans="1:9" s="3" customFormat="1" ht="20.4">
      <c r="A479" s="7" t="s">
        <v>55</v>
      </c>
      <c r="B479" s="15" t="s">
        <v>188</v>
      </c>
      <c r="C479" s="13" t="s">
        <v>72</v>
      </c>
      <c r="D479" s="10">
        <v>370</v>
      </c>
      <c r="E479" s="40"/>
      <c r="F479" s="184">
        <f>E479*D479</f>
        <v>0</v>
      </c>
      <c r="G479" s="202"/>
      <c r="H479" s="216"/>
      <c r="I479" s="24"/>
    </row>
    <row r="480" spans="1:9" s="3" customFormat="1" ht="12.75">
      <c r="A480" s="7"/>
      <c r="B480" s="15" t="s">
        <v>132</v>
      </c>
      <c r="C480" s="13"/>
      <c r="D480" s="10"/>
      <c r="E480" s="40"/>
      <c r="F480" s="184"/>
      <c r="G480" s="201"/>
      <c r="H480" s="216"/>
      <c r="I480" s="24"/>
    </row>
    <row r="481" spans="1:9" s="3" customFormat="1" ht="12.75">
      <c r="A481" s="7"/>
      <c r="B481" s="15"/>
      <c r="C481" s="7"/>
      <c r="D481" s="10"/>
      <c r="E481" s="40"/>
      <c r="F481" s="184"/>
      <c r="G481" s="201"/>
      <c r="H481" s="216"/>
      <c r="I481" s="24"/>
    </row>
    <row r="482" spans="1:8" ht="12.75">
      <c r="A482" s="7"/>
      <c r="B482" s="12" t="s">
        <v>96</v>
      </c>
      <c r="C482" s="7"/>
      <c r="D482" s="10"/>
      <c r="E482" s="40"/>
      <c r="F482" s="185"/>
      <c r="H482" s="216"/>
    </row>
    <row r="483" spans="1:7" ht="12.75">
      <c r="A483" s="7"/>
      <c r="B483" s="8" t="s">
        <v>606</v>
      </c>
      <c r="C483" s="7"/>
      <c r="D483" s="10"/>
      <c r="E483" s="40"/>
      <c r="F483" s="184"/>
      <c r="G483" s="201"/>
    </row>
    <row r="484" spans="1:8" ht="29.55" customHeight="1">
      <c r="A484" s="7" t="s">
        <v>56</v>
      </c>
      <c r="B484" s="8" t="s">
        <v>84</v>
      </c>
      <c r="C484" s="13" t="s">
        <v>72</v>
      </c>
      <c r="D484" s="10">
        <v>106</v>
      </c>
      <c r="E484" s="40"/>
      <c r="F484" s="184">
        <f>E484*D484</f>
        <v>0</v>
      </c>
      <c r="G484" s="202"/>
      <c r="H484" s="212"/>
    </row>
    <row r="485" spans="1:8" ht="12.75">
      <c r="A485" s="7"/>
      <c r="B485" s="8" t="s">
        <v>431</v>
      </c>
      <c r="C485" s="7"/>
      <c r="D485" s="10"/>
      <c r="E485" s="40"/>
      <c r="F485" s="185"/>
      <c r="H485" s="216"/>
    </row>
    <row r="486" spans="1:8" ht="12.75">
      <c r="A486" s="7"/>
      <c r="B486" s="8"/>
      <c r="C486" s="7"/>
      <c r="D486" s="10"/>
      <c r="E486" s="40"/>
      <c r="F486" s="185"/>
      <c r="H486" s="216"/>
    </row>
    <row r="487" spans="1:8" ht="12.75">
      <c r="A487" s="7" t="s">
        <v>57</v>
      </c>
      <c r="B487" s="8" t="s">
        <v>121</v>
      </c>
      <c r="C487" s="7" t="s">
        <v>19</v>
      </c>
      <c r="D487" s="10">
        <v>59</v>
      </c>
      <c r="E487" s="40">
        <f>E484*0.25</f>
        <v>0</v>
      </c>
      <c r="F487" s="184">
        <f>E487*D487</f>
        <v>0</v>
      </c>
      <c r="G487" s="202"/>
      <c r="H487" s="216"/>
    </row>
    <row r="488" spans="1:8" ht="12.75">
      <c r="A488" s="7"/>
      <c r="B488" s="8"/>
      <c r="C488" s="7"/>
      <c r="D488" s="10"/>
      <c r="E488" s="40"/>
      <c r="F488" s="185"/>
      <c r="H488" s="216"/>
    </row>
    <row r="489" spans="1:8" ht="12.75">
      <c r="A489" s="7"/>
      <c r="B489" s="252" t="s">
        <v>100</v>
      </c>
      <c r="C489" s="7"/>
      <c r="D489" s="10"/>
      <c r="E489" s="40"/>
      <c r="F489" s="185"/>
      <c r="H489" s="216"/>
    </row>
    <row r="490" spans="1:8" ht="12.75">
      <c r="A490" s="7" t="s">
        <v>54</v>
      </c>
      <c r="B490" s="15" t="s">
        <v>319</v>
      </c>
      <c r="C490" s="7"/>
      <c r="D490" s="10"/>
      <c r="E490" s="40"/>
      <c r="F490" s="185"/>
      <c r="H490" s="216"/>
    </row>
    <row r="491" spans="1:8" ht="20.4">
      <c r="A491" s="7"/>
      <c r="B491" s="15" t="s">
        <v>101</v>
      </c>
      <c r="C491" s="13" t="s">
        <v>72</v>
      </c>
      <c r="D491" s="10">
        <v>106</v>
      </c>
      <c r="E491" s="40"/>
      <c r="F491" s="184">
        <f>E491*D491</f>
        <v>0</v>
      </c>
      <c r="G491" s="202"/>
      <c r="H491" s="216"/>
    </row>
    <row r="492" spans="1:8" ht="12.75">
      <c r="A492" s="7"/>
      <c r="B492" s="15"/>
      <c r="C492" s="13"/>
      <c r="D492" s="10"/>
      <c r="E492" s="40"/>
      <c r="F492" s="184"/>
      <c r="G492" s="201"/>
      <c r="H492" s="216"/>
    </row>
    <row r="493" spans="1:8" ht="12.75">
      <c r="A493" s="7" t="s">
        <v>58</v>
      </c>
      <c r="B493" s="15" t="str">
        <f>B487</f>
        <v>Reveal not less than 200mm wide</v>
      </c>
      <c r="C493" s="13" t="str">
        <f>C487</f>
        <v>m</v>
      </c>
      <c r="D493" s="10">
        <v>59</v>
      </c>
      <c r="E493" s="40">
        <f>E491*0.2</f>
        <v>0</v>
      </c>
      <c r="F493" s="184">
        <f>E493*D493</f>
        <v>0</v>
      </c>
      <c r="G493" s="202"/>
      <c r="H493" s="216"/>
    </row>
    <row r="494" spans="1:8" ht="12.75">
      <c r="A494" s="7"/>
      <c r="B494" s="15"/>
      <c r="C494" s="13"/>
      <c r="D494" s="10"/>
      <c r="E494" s="40"/>
      <c r="F494" s="184"/>
      <c r="G494" s="201"/>
      <c r="H494" s="216"/>
    </row>
    <row r="495" spans="1:8" ht="12.75">
      <c r="A495" s="7"/>
      <c r="B495" s="15"/>
      <c r="C495" s="13"/>
      <c r="D495" s="10"/>
      <c r="E495" s="40"/>
      <c r="F495" s="184"/>
      <c r="G495" s="201"/>
      <c r="H495" s="216"/>
    </row>
    <row r="496" spans="1:8" ht="12.75">
      <c r="A496" s="7"/>
      <c r="B496" s="15"/>
      <c r="C496" s="13"/>
      <c r="D496" s="10"/>
      <c r="E496" s="40"/>
      <c r="F496" s="184"/>
      <c r="G496" s="201"/>
      <c r="H496" s="216"/>
    </row>
    <row r="497" spans="1:8" ht="12.75">
      <c r="A497" s="7"/>
      <c r="B497" s="227" t="s">
        <v>10</v>
      </c>
      <c r="C497" s="13"/>
      <c r="D497" s="10"/>
      <c r="E497" s="40"/>
      <c r="F497" s="183">
        <f>SUM(F458:F493)</f>
        <v>0</v>
      </c>
      <c r="G497" s="202"/>
      <c r="H497" s="216"/>
    </row>
    <row r="498" spans="1:8" ht="12.75">
      <c r="A498" s="7"/>
      <c r="B498" s="15"/>
      <c r="C498" s="13"/>
      <c r="D498" s="10"/>
      <c r="E498" s="40"/>
      <c r="F498" s="184"/>
      <c r="G498" s="201"/>
      <c r="H498" s="216"/>
    </row>
    <row r="499" spans="1:8" ht="21" customHeight="1">
      <c r="A499" s="6" t="s">
        <v>0</v>
      </c>
      <c r="B499" s="6" t="s">
        <v>1</v>
      </c>
      <c r="C499" s="6" t="s">
        <v>2</v>
      </c>
      <c r="D499" s="176" t="s">
        <v>3</v>
      </c>
      <c r="E499" s="39" t="s">
        <v>231</v>
      </c>
      <c r="F499" s="183" t="s">
        <v>232</v>
      </c>
      <c r="G499" s="200"/>
      <c r="H499" s="216"/>
    </row>
    <row r="500" spans="1:8" ht="12.75">
      <c r="A500" s="6"/>
      <c r="B500" s="6"/>
      <c r="C500" s="6"/>
      <c r="D500" s="10"/>
      <c r="E500" s="40"/>
      <c r="F500" s="183"/>
      <c r="G500" s="200"/>
      <c r="H500" s="216"/>
    </row>
    <row r="501" spans="1:8" ht="12.75">
      <c r="A501" s="7"/>
      <c r="B501" s="16" t="s">
        <v>39</v>
      </c>
      <c r="C501" s="7"/>
      <c r="D501" s="10"/>
      <c r="E501" s="40"/>
      <c r="F501" s="184"/>
      <c r="G501" s="201"/>
      <c r="H501" s="216"/>
    </row>
    <row r="502" spans="1:8" ht="12.75">
      <c r="A502" s="7"/>
      <c r="B502" s="253" t="s">
        <v>299</v>
      </c>
      <c r="C502" s="7"/>
      <c r="D502" s="11"/>
      <c r="E502" s="40"/>
      <c r="F502" s="184"/>
      <c r="G502" s="201"/>
      <c r="H502" s="216"/>
    </row>
    <row r="503" spans="1:8" ht="12.75">
      <c r="A503" s="7"/>
      <c r="B503" s="234" t="s">
        <v>300</v>
      </c>
      <c r="C503" s="7"/>
      <c r="D503" s="11"/>
      <c r="E503" s="40"/>
      <c r="F503" s="184"/>
      <c r="G503" s="201"/>
      <c r="H503" s="216"/>
    </row>
    <row r="504" spans="1:8" ht="12.75">
      <c r="A504" s="7"/>
      <c r="B504" s="234" t="s">
        <v>301</v>
      </c>
      <c r="C504" s="7"/>
      <c r="D504" s="11"/>
      <c r="E504" s="40"/>
      <c r="F504" s="184"/>
      <c r="G504" s="201"/>
      <c r="H504" s="216"/>
    </row>
    <row r="505" spans="1:8" ht="20.4">
      <c r="A505" s="7" t="s">
        <v>4</v>
      </c>
      <c r="B505" s="234" t="s">
        <v>302</v>
      </c>
      <c r="C505" s="13" t="s">
        <v>72</v>
      </c>
      <c r="D505" s="58">
        <v>301</v>
      </c>
      <c r="E505" s="40"/>
      <c r="F505" s="184">
        <f>E505*D505</f>
        <v>0</v>
      </c>
      <c r="G505" s="202"/>
      <c r="H505" s="216"/>
    </row>
    <row r="506" spans="1:8" ht="12.75">
      <c r="A506" s="7"/>
      <c r="B506" s="254" t="s">
        <v>303</v>
      </c>
      <c r="C506" s="7"/>
      <c r="D506" s="11"/>
      <c r="E506" s="40"/>
      <c r="F506" s="184"/>
      <c r="G506" s="201"/>
      <c r="H506" s="216"/>
    </row>
    <row r="507" spans="1:8" ht="12.75">
      <c r="A507" s="7"/>
      <c r="B507" s="254"/>
      <c r="C507" s="7"/>
      <c r="D507" s="11"/>
      <c r="E507" s="40"/>
      <c r="F507" s="184"/>
      <c r="G507" s="201"/>
      <c r="H507" s="216"/>
    </row>
    <row r="508" spans="1:8" ht="12.75">
      <c r="A508" s="7" t="s">
        <v>50</v>
      </c>
      <c r="B508" s="8" t="s">
        <v>134</v>
      </c>
      <c r="C508" s="13" t="s">
        <v>19</v>
      </c>
      <c r="D508" s="10">
        <v>22</v>
      </c>
      <c r="E508" s="11">
        <f>E463</f>
        <v>0</v>
      </c>
      <c r="F508" s="184">
        <f>E508*D508</f>
        <v>0</v>
      </c>
      <c r="G508" s="202"/>
      <c r="H508" s="216"/>
    </row>
    <row r="509" spans="1:8" ht="12.75">
      <c r="A509" s="7"/>
      <c r="B509" s="8" t="s">
        <v>304</v>
      </c>
      <c r="C509" s="7"/>
      <c r="D509" s="10"/>
      <c r="E509" s="11"/>
      <c r="F509" s="184"/>
      <c r="G509" s="201"/>
      <c r="H509" s="216"/>
    </row>
    <row r="510" spans="1:8" ht="12.75">
      <c r="A510" s="7"/>
      <c r="B510" s="8"/>
      <c r="C510" s="7"/>
      <c r="D510" s="10"/>
      <c r="E510" s="11"/>
      <c r="F510" s="184"/>
      <c r="G510" s="201"/>
      <c r="H510" s="216"/>
    </row>
    <row r="511" spans="1:8" ht="12.75">
      <c r="A511" s="7"/>
      <c r="B511" s="12" t="s">
        <v>44</v>
      </c>
      <c r="C511" s="7"/>
      <c r="D511" s="10"/>
      <c r="E511" s="40"/>
      <c r="F511" s="184"/>
      <c r="G511" s="201"/>
      <c r="H511" s="216"/>
    </row>
    <row r="512" spans="1:8" ht="12.75">
      <c r="A512" s="7"/>
      <c r="B512" s="16" t="s">
        <v>223</v>
      </c>
      <c r="C512" s="7"/>
      <c r="D512" s="10"/>
      <c r="E512" s="40"/>
      <c r="F512" s="184"/>
      <c r="G512" s="201"/>
      <c r="H512" s="216"/>
    </row>
    <row r="513" spans="1:8" ht="12.75">
      <c r="A513" s="7"/>
      <c r="B513" s="16" t="s">
        <v>224</v>
      </c>
      <c r="C513" s="7"/>
      <c r="D513" s="10"/>
      <c r="E513" s="40"/>
      <c r="F513" s="184"/>
      <c r="G513" s="201"/>
      <c r="H513" s="216"/>
    </row>
    <row r="514" spans="1:8" ht="20.4">
      <c r="A514" s="7" t="s">
        <v>51</v>
      </c>
      <c r="B514" s="15" t="s">
        <v>120</v>
      </c>
      <c r="C514" s="13" t="s">
        <v>72</v>
      </c>
      <c r="D514" s="10">
        <v>817</v>
      </c>
      <c r="E514" s="40"/>
      <c r="F514" s="184">
        <f>E514*D514</f>
        <v>0</v>
      </c>
      <c r="G514" s="202"/>
      <c r="H514" s="216"/>
    </row>
    <row r="515" spans="1:8" ht="12.75">
      <c r="A515" s="7"/>
      <c r="B515" s="15"/>
      <c r="C515" s="13"/>
      <c r="D515" s="10"/>
      <c r="E515" s="40"/>
      <c r="F515" s="184"/>
      <c r="G515" s="201"/>
      <c r="H515" s="216"/>
    </row>
    <row r="516" spans="1:8" ht="12.75">
      <c r="A516" s="7" t="s">
        <v>52</v>
      </c>
      <c r="B516" s="8" t="s">
        <v>102</v>
      </c>
      <c r="C516" s="7" t="s">
        <v>19</v>
      </c>
      <c r="D516" s="10">
        <v>69</v>
      </c>
      <c r="E516" s="40">
        <f>E514*0.2</f>
        <v>0</v>
      </c>
      <c r="F516" s="184">
        <f>E516*D516</f>
        <v>0</v>
      </c>
      <c r="G516" s="202"/>
      <c r="H516" s="216"/>
    </row>
    <row r="517" spans="1:8" ht="12.75">
      <c r="A517" s="7"/>
      <c r="B517" s="8"/>
      <c r="C517" s="7"/>
      <c r="D517" s="10"/>
      <c r="E517" s="40"/>
      <c r="F517" s="184"/>
      <c r="G517" s="201"/>
      <c r="H517" s="216"/>
    </row>
    <row r="518" spans="1:8" ht="20.4">
      <c r="A518" s="7" t="s">
        <v>53</v>
      </c>
      <c r="B518" s="8" t="s">
        <v>225</v>
      </c>
      <c r="C518" s="13" t="s">
        <v>72</v>
      </c>
      <c r="D518" s="10">
        <v>22</v>
      </c>
      <c r="E518" s="40">
        <f>E516</f>
        <v>0</v>
      </c>
      <c r="F518" s="184">
        <f>E518*D518</f>
        <v>0</v>
      </c>
      <c r="G518" s="202"/>
      <c r="H518" s="216"/>
    </row>
    <row r="519" spans="1:8" ht="12.75">
      <c r="A519" s="7"/>
      <c r="B519" s="8"/>
      <c r="C519" s="7"/>
      <c r="D519" s="10"/>
      <c r="E519" s="40"/>
      <c r="F519" s="184"/>
      <c r="G519" s="201"/>
      <c r="H519" s="216"/>
    </row>
    <row r="520" spans="1:8" ht="12.75">
      <c r="A520" s="7"/>
      <c r="B520" s="12" t="s">
        <v>42</v>
      </c>
      <c r="C520" s="13"/>
      <c r="D520" s="10"/>
      <c r="E520" s="40"/>
      <c r="F520" s="184"/>
      <c r="G520" s="201"/>
      <c r="H520" s="216"/>
    </row>
    <row r="521" spans="1:8" ht="20.4">
      <c r="A521" s="22" t="s">
        <v>55</v>
      </c>
      <c r="B521" s="8" t="s">
        <v>612</v>
      </c>
      <c r="C521" s="13" t="s">
        <v>72</v>
      </c>
      <c r="D521" s="10">
        <v>233</v>
      </c>
      <c r="E521" s="40">
        <f>E463</f>
        <v>0</v>
      </c>
      <c r="F521" s="184">
        <f>E521*D521</f>
        <v>0</v>
      </c>
      <c r="G521" s="202"/>
      <c r="H521" s="216"/>
    </row>
    <row r="522" spans="1:8" ht="12.75">
      <c r="A522" s="20"/>
      <c r="B522" s="8" t="s">
        <v>133</v>
      </c>
      <c r="C522" s="7"/>
      <c r="D522" s="10"/>
      <c r="E522" s="40"/>
      <c r="F522" s="185"/>
      <c r="H522" s="216"/>
    </row>
    <row r="523" spans="1:8" ht="12.75">
      <c r="A523" s="7"/>
      <c r="B523" s="5"/>
      <c r="C523" s="7"/>
      <c r="D523" s="10"/>
      <c r="E523" s="40"/>
      <c r="F523" s="184"/>
      <c r="G523" s="201"/>
      <c r="H523" s="216"/>
    </row>
    <row r="524" spans="1:8" ht="12.75">
      <c r="A524" s="7"/>
      <c r="B524" s="12" t="s">
        <v>44</v>
      </c>
      <c r="C524" s="7"/>
      <c r="D524" s="10"/>
      <c r="E524" s="40"/>
      <c r="F524" s="184"/>
      <c r="G524" s="201"/>
      <c r="H524" s="216"/>
    </row>
    <row r="525" spans="1:8" ht="12.75">
      <c r="A525" s="7"/>
      <c r="B525" s="16" t="s">
        <v>123</v>
      </c>
      <c r="C525" s="7"/>
      <c r="D525" s="10"/>
      <c r="E525" s="40"/>
      <c r="F525" s="184"/>
      <c r="G525" s="201"/>
      <c r="H525" s="216"/>
    </row>
    <row r="526" spans="1:8" ht="12.75">
      <c r="A526" s="7"/>
      <c r="B526" s="16" t="s">
        <v>316</v>
      </c>
      <c r="C526" s="7"/>
      <c r="D526" s="10"/>
      <c r="E526" s="40"/>
      <c r="F526" s="184"/>
      <c r="G526" s="201"/>
      <c r="H526" s="216"/>
    </row>
    <row r="527" spans="1:8" ht="20.4">
      <c r="A527" s="7" t="s">
        <v>56</v>
      </c>
      <c r="B527" s="15" t="s">
        <v>43</v>
      </c>
      <c r="C527" s="13" t="s">
        <v>72</v>
      </c>
      <c r="D527" s="10">
        <f>D521</f>
        <v>233</v>
      </c>
      <c r="E527" s="40"/>
      <c r="F527" s="184">
        <f>E527*D527</f>
        <v>0</v>
      </c>
      <c r="G527" s="202"/>
      <c r="H527" s="216"/>
    </row>
    <row r="528" spans="1:8" ht="12.75">
      <c r="A528" s="7"/>
      <c r="B528" s="15"/>
      <c r="C528" s="7"/>
      <c r="D528" s="10"/>
      <c r="E528" s="40"/>
      <c r="F528" s="184"/>
      <c r="G528" s="201"/>
      <c r="H528" s="216"/>
    </row>
    <row r="529" spans="1:8" ht="12.75">
      <c r="A529" s="7"/>
      <c r="B529" s="16" t="s">
        <v>305</v>
      </c>
      <c r="C529" s="7"/>
      <c r="D529" s="10"/>
      <c r="E529" s="40"/>
      <c r="F529" s="184"/>
      <c r="G529" s="201"/>
      <c r="H529" s="216"/>
    </row>
    <row r="530" spans="1:8" ht="12.75">
      <c r="A530" s="7"/>
      <c r="B530" s="8" t="s">
        <v>306</v>
      </c>
      <c r="C530" s="7"/>
      <c r="D530" s="10"/>
      <c r="E530" s="40"/>
      <c r="F530" s="184"/>
      <c r="G530" s="201"/>
      <c r="H530" s="216"/>
    </row>
    <row r="531" spans="1:8" ht="20.4">
      <c r="A531" s="7" t="s">
        <v>57</v>
      </c>
      <c r="B531" s="8" t="s">
        <v>307</v>
      </c>
      <c r="C531" s="13" t="s">
        <v>72</v>
      </c>
      <c r="D531" s="10">
        <v>50</v>
      </c>
      <c r="E531" s="40"/>
      <c r="F531" s="184">
        <f>E531*D531</f>
        <v>0</v>
      </c>
      <c r="G531" s="193"/>
      <c r="H531" s="213"/>
    </row>
    <row r="532" spans="1:8" ht="12.75">
      <c r="A532" s="7"/>
      <c r="B532" s="8" t="s">
        <v>308</v>
      </c>
      <c r="C532" s="7"/>
      <c r="D532" s="10"/>
      <c r="E532" s="40"/>
      <c r="F532" s="184"/>
      <c r="G532" s="201"/>
      <c r="H532" s="216"/>
    </row>
    <row r="533" spans="1:8" ht="12.75">
      <c r="A533" s="7"/>
      <c r="B533" s="15"/>
      <c r="C533" s="7"/>
      <c r="D533" s="10"/>
      <c r="E533" s="40"/>
      <c r="F533" s="184"/>
      <c r="G533" s="201"/>
      <c r="H533" s="216"/>
    </row>
    <row r="534" spans="1:8" ht="12.75">
      <c r="A534" s="7"/>
      <c r="B534" s="15"/>
      <c r="C534" s="7"/>
      <c r="D534" s="10"/>
      <c r="E534" s="40"/>
      <c r="F534" s="184"/>
      <c r="G534" s="201"/>
      <c r="H534" s="216"/>
    </row>
    <row r="535" spans="1:8" ht="12.75">
      <c r="A535" s="7"/>
      <c r="B535" s="227" t="s">
        <v>10</v>
      </c>
      <c r="C535" s="7"/>
      <c r="D535" s="10"/>
      <c r="E535" s="40"/>
      <c r="F535" s="183">
        <f>SUM(F502:F534)</f>
        <v>0</v>
      </c>
      <c r="G535" s="202"/>
      <c r="H535" s="216"/>
    </row>
    <row r="536" spans="1:8" ht="12.75">
      <c r="A536" s="7"/>
      <c r="B536" s="15"/>
      <c r="C536" s="13"/>
      <c r="D536" s="10"/>
      <c r="E536" s="40"/>
      <c r="F536" s="184"/>
      <c r="G536" s="201"/>
      <c r="H536" s="216"/>
    </row>
    <row r="537" spans="1:8" ht="12.75">
      <c r="A537" s="7"/>
      <c r="B537" s="228" t="s">
        <v>65</v>
      </c>
      <c r="C537" s="13"/>
      <c r="D537" s="10"/>
      <c r="E537" s="40"/>
      <c r="F537" s="184"/>
      <c r="G537" s="201"/>
      <c r="H537" s="216"/>
    </row>
    <row r="538" spans="1:8" ht="12.75">
      <c r="A538" s="7"/>
      <c r="B538" s="15"/>
      <c r="C538" s="13"/>
      <c r="D538" s="10"/>
      <c r="E538" s="40"/>
      <c r="F538" s="184"/>
      <c r="G538" s="201"/>
      <c r="H538" s="216"/>
    </row>
    <row r="539" spans="1:8" ht="12.75">
      <c r="A539" s="7"/>
      <c r="B539" s="232" t="s">
        <v>116</v>
      </c>
      <c r="C539" s="13"/>
      <c r="D539" s="10"/>
      <c r="E539" s="40"/>
      <c r="F539" s="184">
        <f>F497</f>
        <v>0</v>
      </c>
      <c r="G539" s="202"/>
      <c r="H539" s="216"/>
    </row>
    <row r="540" spans="1:8" ht="12.75">
      <c r="A540" s="7"/>
      <c r="B540" s="232"/>
      <c r="C540" s="13"/>
      <c r="D540" s="10"/>
      <c r="E540" s="40"/>
      <c r="F540" s="184"/>
      <c r="G540" s="201"/>
      <c r="H540" s="216"/>
    </row>
    <row r="541" spans="1:8" ht="12.75">
      <c r="A541" s="7"/>
      <c r="B541" s="232" t="s">
        <v>114</v>
      </c>
      <c r="C541" s="13"/>
      <c r="D541" s="10"/>
      <c r="E541" s="40"/>
      <c r="F541" s="184">
        <f>F535</f>
        <v>0</v>
      </c>
      <c r="G541" s="202"/>
      <c r="H541" s="216"/>
    </row>
    <row r="542" spans="1:8" ht="12.75">
      <c r="A542" s="7"/>
      <c r="B542" s="232"/>
      <c r="C542" s="13"/>
      <c r="D542" s="10"/>
      <c r="E542" s="40"/>
      <c r="F542" s="184"/>
      <c r="G542" s="201"/>
      <c r="H542" s="216"/>
    </row>
    <row r="543" spans="1:8" ht="12.75">
      <c r="A543" s="7"/>
      <c r="B543" s="232"/>
      <c r="C543" s="13"/>
      <c r="D543" s="10"/>
      <c r="E543" s="40"/>
      <c r="F543" s="184"/>
      <c r="G543" s="201"/>
      <c r="H543" s="216"/>
    </row>
    <row r="544" spans="1:8" ht="12.75">
      <c r="A544" s="7"/>
      <c r="B544" s="232"/>
      <c r="C544" s="13"/>
      <c r="D544" s="10"/>
      <c r="E544" s="40"/>
      <c r="F544" s="184"/>
      <c r="G544" s="201"/>
      <c r="H544" s="216"/>
    </row>
    <row r="545" spans="1:8" ht="12.75">
      <c r="A545" s="7"/>
      <c r="B545" s="232"/>
      <c r="C545" s="13"/>
      <c r="D545" s="10"/>
      <c r="E545" s="40"/>
      <c r="F545" s="184"/>
      <c r="G545" s="201"/>
      <c r="H545" s="216"/>
    </row>
    <row r="546" spans="1:8" ht="12.75">
      <c r="A546" s="7"/>
      <c r="B546" s="232"/>
      <c r="C546" s="13"/>
      <c r="D546" s="10"/>
      <c r="E546" s="40"/>
      <c r="F546" s="184"/>
      <c r="G546" s="201"/>
      <c r="H546" s="216"/>
    </row>
    <row r="547" spans="1:8" ht="12.75">
      <c r="A547" s="7"/>
      <c r="B547" s="236" t="s">
        <v>136</v>
      </c>
      <c r="C547" s="13"/>
      <c r="D547" s="10"/>
      <c r="E547" s="40"/>
      <c r="F547" s="185"/>
      <c r="H547" s="216"/>
    </row>
    <row r="548" spans="1:8" ht="12.75">
      <c r="A548" s="7"/>
      <c r="B548" s="255" t="s">
        <v>108</v>
      </c>
      <c r="C548" s="13"/>
      <c r="D548" s="10"/>
      <c r="E548" s="40"/>
      <c r="F548" s="183">
        <f>SUM(F538:F547)</f>
        <v>0</v>
      </c>
      <c r="G548" s="200"/>
      <c r="H548" s="216"/>
    </row>
    <row r="549" spans="1:8" ht="21" customHeight="1">
      <c r="A549" s="6" t="s">
        <v>0</v>
      </c>
      <c r="B549" s="6" t="s">
        <v>1</v>
      </c>
      <c r="C549" s="6" t="s">
        <v>2</v>
      </c>
      <c r="D549" s="176" t="s">
        <v>3</v>
      </c>
      <c r="E549" s="39" t="s">
        <v>231</v>
      </c>
      <c r="F549" s="183" t="s">
        <v>232</v>
      </c>
      <c r="G549" s="200"/>
      <c r="H549" s="216"/>
    </row>
    <row r="550" spans="1:8" ht="12.75">
      <c r="A550" s="6"/>
      <c r="B550" s="6"/>
      <c r="C550" s="6"/>
      <c r="D550" s="10"/>
      <c r="E550" s="40"/>
      <c r="F550" s="183"/>
      <c r="G550" s="200"/>
      <c r="H550" s="216"/>
    </row>
    <row r="551" spans="1:8" ht="12.75">
      <c r="A551" s="7"/>
      <c r="B551" s="12" t="s">
        <v>88</v>
      </c>
      <c r="C551" s="13"/>
      <c r="D551" s="10"/>
      <c r="E551" s="40"/>
      <c r="F551" s="183"/>
      <c r="G551" s="200"/>
      <c r="H551" s="216"/>
    </row>
    <row r="552" spans="1:8" ht="12.75">
      <c r="A552" s="7"/>
      <c r="B552" s="8" t="s">
        <v>309</v>
      </c>
      <c r="C552" s="7"/>
      <c r="D552" s="10"/>
      <c r="E552" s="40"/>
      <c r="F552" s="185"/>
      <c r="H552" s="216"/>
    </row>
    <row r="553" spans="1:8" ht="12.75">
      <c r="A553" s="7" t="s">
        <v>4</v>
      </c>
      <c r="B553" s="8" t="s">
        <v>312</v>
      </c>
      <c r="C553" s="7"/>
      <c r="D553" s="10"/>
      <c r="E553" s="40" t="s">
        <v>70</v>
      </c>
      <c r="F553" s="185"/>
      <c r="G553" s="202"/>
      <c r="H553" s="213"/>
    </row>
    <row r="554" spans="1:6" ht="12.75">
      <c r="A554" s="7"/>
      <c r="B554" s="8" t="s">
        <v>311</v>
      </c>
      <c r="C554" s="7"/>
      <c r="D554" s="10"/>
      <c r="E554" s="40"/>
      <c r="F554" s="185"/>
    </row>
    <row r="555" spans="1:8" ht="12.75">
      <c r="A555" s="7"/>
      <c r="B555" s="8" t="s">
        <v>310</v>
      </c>
      <c r="C555" s="7"/>
      <c r="D555" s="10"/>
      <c r="E555" s="40"/>
      <c r="F555" s="185"/>
      <c r="H555" s="278"/>
    </row>
    <row r="556" spans="1:8" ht="12.75">
      <c r="A556" s="7"/>
      <c r="B556" s="12"/>
      <c r="C556" s="7"/>
      <c r="D556" s="10"/>
      <c r="E556" s="40"/>
      <c r="F556" s="185"/>
      <c r="H556" s="278"/>
    </row>
    <row r="557" spans="1:8" ht="12.75">
      <c r="A557" s="7" t="s">
        <v>50</v>
      </c>
      <c r="B557" s="8" t="s">
        <v>364</v>
      </c>
      <c r="C557" s="7"/>
      <c r="D557" s="10"/>
      <c r="E557" s="40" t="s">
        <v>345</v>
      </c>
      <c r="F557" s="185"/>
      <c r="G557" s="202"/>
      <c r="H557" s="278"/>
    </row>
    <row r="558" spans="1:8" ht="12.75">
      <c r="A558" s="7"/>
      <c r="B558" s="8" t="s">
        <v>365</v>
      </c>
      <c r="C558" s="7"/>
      <c r="D558" s="10"/>
      <c r="E558" s="40"/>
      <c r="F558" s="185"/>
      <c r="H558" s="278"/>
    </row>
    <row r="559" spans="1:8" ht="12.75">
      <c r="A559" s="7"/>
      <c r="B559" s="12"/>
      <c r="C559" s="7"/>
      <c r="D559" s="10"/>
      <c r="E559" s="40"/>
      <c r="F559" s="185"/>
      <c r="H559" s="278"/>
    </row>
    <row r="560" spans="1:8" ht="12.75">
      <c r="A560" s="7" t="s">
        <v>51</v>
      </c>
      <c r="B560" s="8" t="s">
        <v>313</v>
      </c>
      <c r="C560" s="7"/>
      <c r="D560" s="10"/>
      <c r="E560" s="40" t="s">
        <v>70</v>
      </c>
      <c r="F560" s="185"/>
      <c r="G560" s="202"/>
      <c r="H560" s="278"/>
    </row>
    <row r="561" spans="1:8" ht="22.35" customHeight="1">
      <c r="A561" s="7"/>
      <c r="B561" s="8"/>
      <c r="C561" s="7"/>
      <c r="D561" s="10"/>
      <c r="E561" s="40"/>
      <c r="F561" s="185"/>
      <c r="H561" s="278"/>
    </row>
    <row r="562" spans="1:8" ht="12.75">
      <c r="A562" s="7" t="s">
        <v>52</v>
      </c>
      <c r="B562" s="8" t="s">
        <v>366</v>
      </c>
      <c r="C562" s="13" t="s">
        <v>117</v>
      </c>
      <c r="D562" s="10">
        <v>2</v>
      </c>
      <c r="E562" s="40"/>
      <c r="F562" s="184">
        <f>E562*D562</f>
        <v>0</v>
      </c>
      <c r="G562" s="202"/>
      <c r="H562" s="278"/>
    </row>
    <row r="563" spans="1:8" ht="12.75">
      <c r="A563" s="7"/>
      <c r="B563" s="12"/>
      <c r="C563" s="13"/>
      <c r="D563" s="10"/>
      <c r="E563" s="40"/>
      <c r="F563" s="183"/>
      <c r="G563" s="200"/>
      <c r="H563" s="216"/>
    </row>
    <row r="564" spans="1:8" ht="12.75">
      <c r="A564" s="7"/>
      <c r="B564" s="12" t="s">
        <v>378</v>
      </c>
      <c r="C564" s="13"/>
      <c r="D564" s="10"/>
      <c r="E564" s="40"/>
      <c r="F564" s="183"/>
      <c r="G564" s="200"/>
      <c r="H564" s="216"/>
    </row>
    <row r="565" spans="1:8" ht="12.75">
      <c r="A565" s="7" t="s">
        <v>53</v>
      </c>
      <c r="B565" s="229" t="s">
        <v>379</v>
      </c>
      <c r="C565" s="13"/>
      <c r="D565" s="10"/>
      <c r="E565" s="40"/>
      <c r="F565" s="183"/>
      <c r="G565" s="200"/>
      <c r="H565" s="216"/>
    </row>
    <row r="566" spans="1:8" ht="12.75">
      <c r="A566" s="7"/>
      <c r="B566" s="5" t="s">
        <v>380</v>
      </c>
      <c r="C566" s="13" t="s">
        <v>19</v>
      </c>
      <c r="D566" s="10">
        <v>10</v>
      </c>
      <c r="E566" s="40"/>
      <c r="F566" s="184">
        <f>E566*D566</f>
        <v>0</v>
      </c>
      <c r="G566" s="202"/>
      <c r="H566" s="216"/>
    </row>
    <row r="567" spans="1:8" ht="12.75">
      <c r="A567" s="7"/>
      <c r="B567" s="12"/>
      <c r="C567" s="13"/>
      <c r="D567" s="10"/>
      <c r="E567" s="40"/>
      <c r="F567" s="183"/>
      <c r="G567" s="200"/>
      <c r="H567" s="216"/>
    </row>
    <row r="568" spans="1:8" ht="12.75">
      <c r="A568" s="7"/>
      <c r="B568" s="12"/>
      <c r="C568" s="13"/>
      <c r="D568" s="10"/>
      <c r="E568" s="40"/>
      <c r="F568" s="183"/>
      <c r="G568" s="200"/>
      <c r="H568" s="216"/>
    </row>
    <row r="569" spans="1:8" ht="12.75">
      <c r="A569" s="7"/>
      <c r="B569" s="12"/>
      <c r="C569" s="13"/>
      <c r="D569" s="10"/>
      <c r="E569" s="40"/>
      <c r="F569" s="183"/>
      <c r="G569" s="200"/>
      <c r="H569" s="216"/>
    </row>
    <row r="570" spans="1:8" ht="12.75">
      <c r="A570" s="7"/>
      <c r="B570" s="236" t="s">
        <v>88</v>
      </c>
      <c r="C570" s="13"/>
      <c r="D570" s="10"/>
      <c r="E570" s="40"/>
      <c r="F570" s="183"/>
      <c r="G570" s="200"/>
      <c r="H570" s="216"/>
    </row>
    <row r="571" spans="1:8" ht="12.75">
      <c r="A571" s="7"/>
      <c r="B571" s="232" t="s">
        <v>108</v>
      </c>
      <c r="C571" s="13"/>
      <c r="D571" s="10"/>
      <c r="E571" s="40"/>
      <c r="F571" s="183">
        <f>SUM(F550:F570)</f>
        <v>0</v>
      </c>
      <c r="G571" s="202"/>
      <c r="H571" s="216"/>
    </row>
    <row r="572" spans="1:8" ht="12.75">
      <c r="A572" s="7"/>
      <c r="B572" s="12"/>
      <c r="C572" s="13"/>
      <c r="D572" s="10"/>
      <c r="E572" s="40"/>
      <c r="F572" s="183"/>
      <c r="G572" s="200"/>
      <c r="H572" s="216"/>
    </row>
    <row r="573" spans="1:8" ht="12.75">
      <c r="A573" s="7"/>
      <c r="B573" s="234"/>
      <c r="C573" s="13"/>
      <c r="D573" s="10"/>
      <c r="E573" s="40"/>
      <c r="F573" s="184"/>
      <c r="G573" s="201"/>
      <c r="H573" s="216"/>
    </row>
    <row r="574" spans="1:8" ht="12.75">
      <c r="A574" s="7"/>
      <c r="B574" s="234"/>
      <c r="C574" s="13"/>
      <c r="D574" s="10"/>
      <c r="E574" s="40"/>
      <c r="F574" s="184"/>
      <c r="G574" s="201"/>
      <c r="H574" s="216"/>
    </row>
    <row r="575" spans="1:8" ht="21" customHeight="1">
      <c r="A575" s="6" t="s">
        <v>0</v>
      </c>
      <c r="B575" s="6" t="s">
        <v>1</v>
      </c>
      <c r="C575" s="6" t="s">
        <v>2</v>
      </c>
      <c r="D575" s="176" t="s">
        <v>3</v>
      </c>
      <c r="E575" s="39" t="s">
        <v>231</v>
      </c>
      <c r="F575" s="183" t="s">
        <v>232</v>
      </c>
      <c r="G575" s="200"/>
      <c r="H575" s="216"/>
    </row>
    <row r="576" spans="1:8" ht="21" customHeight="1">
      <c r="A576" s="6"/>
      <c r="B576" s="6"/>
      <c r="C576" s="6"/>
      <c r="D576" s="10"/>
      <c r="E576" s="40"/>
      <c r="F576" s="183"/>
      <c r="G576" s="200"/>
      <c r="H576" s="216"/>
    </row>
    <row r="577" spans="1:8" ht="21" customHeight="1">
      <c r="A577" s="7"/>
      <c r="B577" s="5"/>
      <c r="C577" s="7"/>
      <c r="D577" s="10"/>
      <c r="E577" s="40"/>
      <c r="F577" s="184"/>
      <c r="G577" s="201"/>
      <c r="H577" s="216"/>
    </row>
    <row r="578" spans="1:8" ht="21" customHeight="1">
      <c r="A578" s="7"/>
      <c r="B578" s="12" t="s">
        <v>45</v>
      </c>
      <c r="C578" s="7"/>
      <c r="D578" s="10"/>
      <c r="E578" s="40"/>
      <c r="F578" s="184"/>
      <c r="G578" s="201"/>
      <c r="H578" s="216"/>
    </row>
    <row r="579" spans="1:8" ht="21" customHeight="1">
      <c r="A579" s="7"/>
      <c r="B579" s="5"/>
      <c r="C579" s="7"/>
      <c r="D579" s="10"/>
      <c r="E579" s="40"/>
      <c r="F579" s="184"/>
      <c r="G579" s="201"/>
      <c r="H579" s="278"/>
    </row>
    <row r="580" spans="1:8" ht="21" customHeight="1">
      <c r="A580" s="7"/>
      <c r="B580" s="5"/>
      <c r="C580" s="7"/>
      <c r="D580" s="10"/>
      <c r="E580" s="40"/>
      <c r="F580" s="184"/>
      <c r="G580" s="201"/>
      <c r="H580" s="278"/>
    </row>
    <row r="581" spans="1:8" ht="21" customHeight="1">
      <c r="A581" s="7"/>
      <c r="B581" s="16" t="s">
        <v>46</v>
      </c>
      <c r="C581" s="7"/>
      <c r="D581" s="10"/>
      <c r="E581" s="40"/>
      <c r="F581" s="184"/>
      <c r="G581" s="201"/>
      <c r="H581" s="278"/>
    </row>
    <row r="582" spans="1:8" ht="21" customHeight="1">
      <c r="A582" s="7"/>
      <c r="B582" s="16" t="s">
        <v>47</v>
      </c>
      <c r="C582" s="7"/>
      <c r="D582" s="10"/>
      <c r="E582" s="40"/>
      <c r="F582" s="184"/>
      <c r="G582" s="201"/>
      <c r="H582" s="278"/>
    </row>
    <row r="583" spans="1:8" ht="21" customHeight="1">
      <c r="A583" s="7"/>
      <c r="B583" s="15" t="s">
        <v>226</v>
      </c>
      <c r="C583" s="7"/>
      <c r="D583" s="10"/>
      <c r="E583" s="40"/>
      <c r="F583" s="184"/>
      <c r="G583" s="201"/>
      <c r="H583" s="278"/>
    </row>
    <row r="584" spans="1:8" ht="21" customHeight="1">
      <c r="A584" s="7"/>
      <c r="B584" s="15" t="s">
        <v>85</v>
      </c>
      <c r="C584" s="7"/>
      <c r="D584" s="10"/>
      <c r="E584" s="40"/>
      <c r="F584" s="184"/>
      <c r="G584" s="201"/>
      <c r="H584" s="278"/>
    </row>
    <row r="585" spans="1:8" ht="21" customHeight="1">
      <c r="A585" s="7" t="s">
        <v>4</v>
      </c>
      <c r="B585" s="15" t="s">
        <v>104</v>
      </c>
      <c r="C585" s="7" t="s">
        <v>35</v>
      </c>
      <c r="D585" s="10">
        <v>4</v>
      </c>
      <c r="E585" s="40"/>
      <c r="F585" s="184">
        <f>E585*D585</f>
        <v>0</v>
      </c>
      <c r="G585" s="202"/>
      <c r="H585" s="216"/>
    </row>
    <row r="586" spans="1:8" ht="21" customHeight="1">
      <c r="A586" s="7"/>
      <c r="B586" s="15" t="s">
        <v>105</v>
      </c>
      <c r="C586" s="7"/>
      <c r="D586" s="10"/>
      <c r="E586" s="40"/>
      <c r="F586" s="184"/>
      <c r="G586" s="201"/>
      <c r="H586" s="216"/>
    </row>
    <row r="587" spans="1:8" ht="21" customHeight="1">
      <c r="A587" s="7"/>
      <c r="B587" s="15"/>
      <c r="C587" s="7"/>
      <c r="D587" s="10"/>
      <c r="E587" s="40"/>
      <c r="F587" s="184"/>
      <c r="G587" s="201"/>
      <c r="H587" s="216"/>
    </row>
    <row r="588" spans="1:8" ht="21" customHeight="1">
      <c r="A588" s="7" t="s">
        <v>50</v>
      </c>
      <c r="B588" s="15" t="s">
        <v>314</v>
      </c>
      <c r="C588" s="7"/>
      <c r="D588" s="10"/>
      <c r="E588" s="40"/>
      <c r="F588" s="184"/>
      <c r="G588" s="201"/>
      <c r="H588" s="216"/>
    </row>
    <row r="589" spans="1:8" ht="21" customHeight="1">
      <c r="A589" s="7"/>
      <c r="B589" s="15" t="s">
        <v>315</v>
      </c>
      <c r="C589" s="7" t="s">
        <v>35</v>
      </c>
      <c r="D589" s="10">
        <v>3</v>
      </c>
      <c r="E589" s="40"/>
      <c r="F589" s="184">
        <f>E589*D589</f>
        <v>0</v>
      </c>
      <c r="G589" s="202"/>
      <c r="H589" s="216"/>
    </row>
    <row r="590" spans="1:8" ht="21" customHeight="1">
      <c r="A590" s="7"/>
      <c r="B590" s="256"/>
      <c r="C590" s="7"/>
      <c r="D590" s="10"/>
      <c r="E590" s="40"/>
      <c r="F590" s="184"/>
      <c r="G590" s="201"/>
      <c r="H590" s="216"/>
    </row>
    <row r="591" spans="1:8" ht="21" customHeight="1">
      <c r="A591" s="7"/>
      <c r="B591" s="8" t="s">
        <v>227</v>
      </c>
      <c r="C591" s="7"/>
      <c r="D591" s="10"/>
      <c r="E591" s="40"/>
      <c r="F591" s="184"/>
      <c r="G591" s="201"/>
      <c r="H591" s="216"/>
    </row>
    <row r="592" spans="1:8" ht="21" customHeight="1">
      <c r="A592" s="7" t="s">
        <v>51</v>
      </c>
      <c r="B592" s="8" t="s">
        <v>228</v>
      </c>
      <c r="C592" s="7" t="s">
        <v>35</v>
      </c>
      <c r="D592" s="10">
        <f>D589</f>
        <v>3</v>
      </c>
      <c r="E592" s="40"/>
      <c r="F592" s="184">
        <f>E592*D592</f>
        <v>0</v>
      </c>
      <c r="G592" s="202"/>
      <c r="H592" s="216"/>
    </row>
    <row r="593" spans="1:8" ht="21" customHeight="1">
      <c r="A593" s="7"/>
      <c r="B593" s="8" t="s">
        <v>229</v>
      </c>
      <c r="C593" s="7"/>
      <c r="D593" s="10"/>
      <c r="E593" s="40"/>
      <c r="F593" s="184"/>
      <c r="G593" s="201"/>
      <c r="H593" s="216"/>
    </row>
    <row r="594" spans="1:8" ht="21" customHeight="1">
      <c r="A594" s="7"/>
      <c r="B594" s="256"/>
      <c r="C594" s="7"/>
      <c r="D594" s="10"/>
      <c r="E594" s="40"/>
      <c r="F594" s="184"/>
      <c r="G594" s="201"/>
      <c r="H594" s="216"/>
    </row>
    <row r="595" spans="1:8" ht="21" customHeight="1">
      <c r="A595" s="7" t="s">
        <v>52</v>
      </c>
      <c r="B595" s="256" t="s">
        <v>110</v>
      </c>
      <c r="C595" s="7" t="s">
        <v>35</v>
      </c>
      <c r="D595" s="10">
        <f>D592</f>
        <v>3</v>
      </c>
      <c r="E595" s="40"/>
      <c r="F595" s="184">
        <f>E595*D595</f>
        <v>0</v>
      </c>
      <c r="G595" s="202"/>
      <c r="H595" s="216"/>
    </row>
    <row r="596" spans="1:8" ht="21" customHeight="1">
      <c r="A596" s="7"/>
      <c r="B596" s="256" t="s">
        <v>49</v>
      </c>
      <c r="C596" s="7"/>
      <c r="D596" s="10"/>
      <c r="E596" s="40"/>
      <c r="F596" s="184"/>
      <c r="G596" s="201"/>
      <c r="H596" s="216"/>
    </row>
    <row r="597" spans="1:8" ht="21" customHeight="1">
      <c r="A597" s="7"/>
      <c r="B597" s="256"/>
      <c r="C597" s="7"/>
      <c r="D597" s="10"/>
      <c r="E597" s="40"/>
      <c r="F597" s="184"/>
      <c r="G597" s="201"/>
      <c r="H597" s="216"/>
    </row>
    <row r="598" spans="1:8" ht="21" customHeight="1">
      <c r="A598" s="7" t="s">
        <v>53</v>
      </c>
      <c r="B598" s="256" t="s">
        <v>429</v>
      </c>
      <c r="C598" s="7" t="s">
        <v>35</v>
      </c>
      <c r="D598" s="10">
        <f>D595</f>
        <v>3</v>
      </c>
      <c r="E598" s="40"/>
      <c r="F598" s="184">
        <f>E598*D598</f>
        <v>0</v>
      </c>
      <c r="G598" s="202"/>
      <c r="H598" s="216"/>
    </row>
    <row r="599" spans="1:8" ht="21" customHeight="1">
      <c r="A599" s="7"/>
      <c r="B599" s="256" t="s">
        <v>430</v>
      </c>
      <c r="C599" s="7"/>
      <c r="D599" s="10"/>
      <c r="E599" s="40"/>
      <c r="F599" s="184"/>
      <c r="G599" s="201"/>
      <c r="H599" s="216"/>
    </row>
    <row r="600" spans="1:8" ht="21" customHeight="1">
      <c r="A600" s="7"/>
      <c r="B600" s="256"/>
      <c r="C600" s="7"/>
      <c r="D600" s="10"/>
      <c r="E600" s="40"/>
      <c r="F600" s="184"/>
      <c r="G600" s="201"/>
      <c r="H600" s="216"/>
    </row>
    <row r="601" spans="1:8" ht="21" customHeight="1">
      <c r="A601" s="7" t="s">
        <v>55</v>
      </c>
      <c r="B601" s="256" t="s">
        <v>48</v>
      </c>
      <c r="C601" s="7" t="s">
        <v>35</v>
      </c>
      <c r="D601" s="10">
        <v>4</v>
      </c>
      <c r="E601" s="40"/>
      <c r="F601" s="184">
        <f>E601*D601</f>
        <v>0</v>
      </c>
      <c r="G601" s="202"/>
      <c r="H601" s="216"/>
    </row>
    <row r="602" spans="1:8" ht="21" customHeight="1">
      <c r="A602" s="7"/>
      <c r="B602" s="256"/>
      <c r="C602" s="7"/>
      <c r="D602" s="10"/>
      <c r="E602" s="40"/>
      <c r="F602" s="184"/>
      <c r="G602" s="201"/>
      <c r="H602" s="216"/>
    </row>
    <row r="603" spans="1:8" ht="21" customHeight="1">
      <c r="A603" s="7" t="s">
        <v>56</v>
      </c>
      <c r="B603" s="8" t="s">
        <v>122</v>
      </c>
      <c r="C603" s="7" t="s">
        <v>35</v>
      </c>
      <c r="D603" s="10">
        <v>4</v>
      </c>
      <c r="E603" s="40"/>
      <c r="F603" s="184">
        <f>E603*D603</f>
        <v>0</v>
      </c>
      <c r="G603" s="202"/>
      <c r="H603" s="216"/>
    </row>
    <row r="604" spans="1:8" ht="21" customHeight="1">
      <c r="A604" s="7"/>
      <c r="B604" s="8"/>
      <c r="C604" s="7"/>
      <c r="D604" s="10"/>
      <c r="E604" s="40"/>
      <c r="F604" s="184"/>
      <c r="G604" s="201"/>
      <c r="H604" s="216"/>
    </row>
    <row r="605" spans="1:8" ht="21" customHeight="1">
      <c r="A605" s="7" t="s">
        <v>57</v>
      </c>
      <c r="B605" s="8" t="s">
        <v>154</v>
      </c>
      <c r="C605" s="7"/>
      <c r="D605" s="10"/>
      <c r="E605" s="40" t="s">
        <v>70</v>
      </c>
      <c r="F605" s="184"/>
      <c r="G605" s="202"/>
      <c r="H605" s="216"/>
    </row>
    <row r="606" spans="1:8" ht="21" customHeight="1">
      <c r="A606" s="7"/>
      <c r="B606" s="8" t="s">
        <v>111</v>
      </c>
      <c r="C606" s="7"/>
      <c r="D606" s="10"/>
      <c r="E606" s="40"/>
      <c r="F606" s="184"/>
      <c r="G606" s="201"/>
      <c r="H606" s="216"/>
    </row>
    <row r="607" spans="1:8" ht="21" customHeight="1">
      <c r="A607" s="7"/>
      <c r="B607" s="8" t="s">
        <v>112</v>
      </c>
      <c r="C607" s="7"/>
      <c r="D607" s="10"/>
      <c r="E607" s="40"/>
      <c r="F607" s="184"/>
      <c r="G607" s="201"/>
      <c r="H607" s="216"/>
    </row>
    <row r="608" spans="1:8" ht="21" customHeight="1">
      <c r="A608" s="7"/>
      <c r="B608" s="8"/>
      <c r="C608" s="7"/>
      <c r="D608" s="10"/>
      <c r="E608" s="40"/>
      <c r="F608" s="184"/>
      <c r="G608" s="201"/>
      <c r="H608" s="216"/>
    </row>
    <row r="609" spans="1:8" ht="21" customHeight="1">
      <c r="A609" s="7" t="s">
        <v>54</v>
      </c>
      <c r="B609" s="8" t="s">
        <v>363</v>
      </c>
      <c r="C609" s="7"/>
      <c r="D609" s="10"/>
      <c r="E609" s="40" t="s">
        <v>345</v>
      </c>
      <c r="F609" s="184"/>
      <c r="G609" s="202"/>
      <c r="H609" s="216"/>
    </row>
    <row r="610" spans="1:8" ht="21" customHeight="1">
      <c r="A610" s="7"/>
      <c r="B610" s="8"/>
      <c r="C610" s="7"/>
      <c r="D610" s="10"/>
      <c r="E610" s="40"/>
      <c r="F610" s="184"/>
      <c r="G610" s="201"/>
      <c r="H610" s="216"/>
    </row>
    <row r="611" spans="1:8" ht="21" customHeight="1">
      <c r="A611" s="7"/>
      <c r="B611" s="8" t="s">
        <v>367</v>
      </c>
      <c r="C611" s="7"/>
      <c r="D611" s="10"/>
      <c r="E611" s="40"/>
      <c r="F611" s="184"/>
      <c r="G611" s="201"/>
      <c r="H611" s="216"/>
    </row>
    <row r="612" spans="1:8" ht="21" customHeight="1">
      <c r="A612" s="7" t="s">
        <v>58</v>
      </c>
      <c r="B612" s="8" t="s">
        <v>368</v>
      </c>
      <c r="C612" s="7" t="s">
        <v>19</v>
      </c>
      <c r="D612" s="10">
        <v>52</v>
      </c>
      <c r="E612" s="40"/>
      <c r="F612" s="184">
        <f>E612*D612</f>
        <v>0</v>
      </c>
      <c r="G612" s="202"/>
      <c r="H612" s="216"/>
    </row>
    <row r="613" spans="1:8" ht="21" customHeight="1">
      <c r="A613" s="7"/>
      <c r="B613" s="8"/>
      <c r="C613" s="7"/>
      <c r="D613" s="10"/>
      <c r="E613" s="40"/>
      <c r="F613" s="184"/>
      <c r="G613" s="201"/>
      <c r="H613" s="216"/>
    </row>
    <row r="614" spans="1:8" ht="21" customHeight="1">
      <c r="A614" s="7"/>
      <c r="B614" s="60" t="s">
        <v>156</v>
      </c>
      <c r="C614" s="7"/>
      <c r="D614" s="10"/>
      <c r="E614" s="40"/>
      <c r="F614" s="184"/>
      <c r="G614" s="201"/>
      <c r="H614" s="216"/>
    </row>
    <row r="615" spans="1:8" ht="21" customHeight="1">
      <c r="A615" s="7"/>
      <c r="B615" s="27" t="s">
        <v>157</v>
      </c>
      <c r="C615" s="7"/>
      <c r="D615" s="10"/>
      <c r="E615" s="40"/>
      <c r="F615" s="184"/>
      <c r="G615" s="201"/>
      <c r="H615" s="216"/>
    </row>
    <row r="616" spans="1:8" ht="21" customHeight="1">
      <c r="A616" s="7" t="s">
        <v>59</v>
      </c>
      <c r="B616" s="27" t="s">
        <v>159</v>
      </c>
      <c r="C616" s="7"/>
      <c r="D616" s="10"/>
      <c r="E616" s="40" t="s">
        <v>345</v>
      </c>
      <c r="F616" s="184"/>
      <c r="G616" s="202"/>
      <c r="H616" s="216"/>
    </row>
    <row r="617" spans="1:8" ht="21" customHeight="1">
      <c r="A617" s="7"/>
      <c r="B617" s="27" t="s">
        <v>158</v>
      </c>
      <c r="C617" s="7"/>
      <c r="D617" s="10"/>
      <c r="E617" s="40"/>
      <c r="F617" s="184"/>
      <c r="G617" s="201"/>
      <c r="H617" s="216"/>
    </row>
    <row r="618" spans="1:8" ht="21" customHeight="1">
      <c r="A618" s="7"/>
      <c r="B618" s="27"/>
      <c r="C618" s="7"/>
      <c r="D618" s="10"/>
      <c r="E618" s="40"/>
      <c r="F618" s="184"/>
      <c r="G618" s="201"/>
      <c r="H618" s="216"/>
    </row>
    <row r="619" spans="1:8" ht="21" customHeight="1">
      <c r="A619" s="7"/>
      <c r="B619" s="27"/>
      <c r="C619" s="7"/>
      <c r="D619" s="10"/>
      <c r="E619" s="40"/>
      <c r="F619" s="184"/>
      <c r="G619" s="201"/>
      <c r="H619" s="216"/>
    </row>
    <row r="620" spans="1:8" ht="21" customHeight="1">
      <c r="A620" s="7"/>
      <c r="B620" s="27"/>
      <c r="C620" s="7"/>
      <c r="D620" s="10"/>
      <c r="E620" s="40"/>
      <c r="F620" s="184"/>
      <c r="G620" s="201"/>
      <c r="H620" s="216"/>
    </row>
    <row r="621" spans="1:8" ht="21" customHeight="1">
      <c r="A621" s="7"/>
      <c r="B621" s="27"/>
      <c r="C621" s="7"/>
      <c r="D621" s="10"/>
      <c r="E621" s="40"/>
      <c r="F621" s="184"/>
      <c r="G621" s="201"/>
      <c r="H621" s="216"/>
    </row>
    <row r="622" spans="1:8" ht="21" customHeight="1">
      <c r="A622" s="7"/>
      <c r="B622" s="27"/>
      <c r="C622" s="7"/>
      <c r="D622" s="10"/>
      <c r="E622" s="40"/>
      <c r="F622" s="184"/>
      <c r="G622" s="201"/>
      <c r="H622" s="216"/>
    </row>
    <row r="623" spans="1:8" ht="21" customHeight="1">
      <c r="A623" s="7"/>
      <c r="B623" s="27"/>
      <c r="C623" s="7"/>
      <c r="D623" s="10"/>
      <c r="E623" s="40"/>
      <c r="F623" s="184"/>
      <c r="G623" s="201"/>
      <c r="H623" s="216"/>
    </row>
    <row r="624" spans="1:8" ht="21" customHeight="1">
      <c r="A624" s="7"/>
      <c r="B624" s="27"/>
      <c r="C624" s="7"/>
      <c r="D624" s="10"/>
      <c r="E624" s="40"/>
      <c r="F624" s="184"/>
      <c r="G624" s="201"/>
      <c r="H624" s="216"/>
    </row>
    <row r="625" spans="1:8" ht="21" customHeight="1">
      <c r="A625" s="7"/>
      <c r="B625" s="12" t="s">
        <v>45</v>
      </c>
      <c r="C625" s="7"/>
      <c r="D625" s="10"/>
      <c r="E625" s="40"/>
      <c r="F625" s="184"/>
      <c r="G625" s="201"/>
      <c r="H625" s="216"/>
    </row>
    <row r="626" spans="1:8" ht="21" customHeight="1">
      <c r="A626" s="7"/>
      <c r="B626" s="8" t="s">
        <v>66</v>
      </c>
      <c r="C626" s="7"/>
      <c r="D626" s="10"/>
      <c r="E626" s="40"/>
      <c r="F626" s="183">
        <f>SUM(F577:F625)</f>
        <v>0</v>
      </c>
      <c r="G626" s="200"/>
      <c r="H626" s="216"/>
    </row>
    <row r="627" spans="1:8" ht="21" customHeight="1">
      <c r="A627" s="6" t="s">
        <v>0</v>
      </c>
      <c r="B627" s="6" t="s">
        <v>1</v>
      </c>
      <c r="C627" s="6" t="s">
        <v>2</v>
      </c>
      <c r="D627" s="176" t="s">
        <v>3</v>
      </c>
      <c r="E627" s="39" t="s">
        <v>231</v>
      </c>
      <c r="F627" s="183" t="s">
        <v>232</v>
      </c>
      <c r="G627" s="200"/>
      <c r="H627" s="216"/>
    </row>
    <row r="628" spans="1:8" ht="12.75">
      <c r="A628" s="6"/>
      <c r="B628" s="6"/>
      <c r="C628" s="6"/>
      <c r="D628" s="176"/>
      <c r="E628" s="39"/>
      <c r="F628" s="183"/>
      <c r="G628" s="200"/>
      <c r="H628" s="216"/>
    </row>
    <row r="629" spans="1:8" ht="12.75">
      <c r="A629" s="6"/>
      <c r="B629" s="2" t="s">
        <v>161</v>
      </c>
      <c r="C629" s="6"/>
      <c r="D629" s="176"/>
      <c r="E629" s="39"/>
      <c r="F629" s="183"/>
      <c r="G629" s="200"/>
      <c r="H629" s="216"/>
    </row>
    <row r="630" spans="1:8" ht="12.75">
      <c r="A630" s="6"/>
      <c r="B630" s="257" t="s">
        <v>327</v>
      </c>
      <c r="C630" s="6"/>
      <c r="D630" s="176"/>
      <c r="E630" s="39"/>
      <c r="F630" s="183"/>
      <c r="G630" s="200"/>
      <c r="H630" s="216"/>
    </row>
    <row r="631" spans="1:8" ht="12.75">
      <c r="A631" s="6"/>
      <c r="B631" s="222" t="s">
        <v>322</v>
      </c>
      <c r="C631" s="6"/>
      <c r="D631" s="176"/>
      <c r="E631" s="39"/>
      <c r="F631" s="183"/>
      <c r="G631" s="200"/>
      <c r="H631" s="216"/>
    </row>
    <row r="632" spans="1:8" ht="12.75">
      <c r="A632" s="7"/>
      <c r="B632" s="222" t="s">
        <v>323</v>
      </c>
      <c r="C632" s="6"/>
      <c r="D632" s="176"/>
      <c r="E632" s="39"/>
      <c r="F632" s="183"/>
      <c r="G632" s="200"/>
      <c r="H632" s="216"/>
    </row>
    <row r="633" spans="1:8" ht="12.75">
      <c r="A633" s="7"/>
      <c r="B633" s="222" t="s">
        <v>324</v>
      </c>
      <c r="C633" s="6"/>
      <c r="D633" s="176"/>
      <c r="E633" s="39"/>
      <c r="F633" s="183"/>
      <c r="G633" s="200"/>
      <c r="H633" s="216"/>
    </row>
    <row r="634" spans="1:8" ht="12.75">
      <c r="A634" s="7"/>
      <c r="B634" s="222" t="s">
        <v>325</v>
      </c>
      <c r="C634" s="6"/>
      <c r="D634" s="176"/>
      <c r="E634" s="39"/>
      <c r="F634" s="183"/>
      <c r="G634" s="200"/>
      <c r="H634" s="216"/>
    </row>
    <row r="635" spans="1:8" ht="12.75">
      <c r="A635" s="7"/>
      <c r="B635" s="222" t="s">
        <v>339</v>
      </c>
      <c r="C635" s="6"/>
      <c r="D635" s="176"/>
      <c r="E635" s="39"/>
      <c r="F635" s="183"/>
      <c r="G635" s="200"/>
      <c r="H635" s="216"/>
    </row>
    <row r="636" spans="1:8" ht="12.75">
      <c r="A636" s="7"/>
      <c r="B636" s="222" t="s">
        <v>338</v>
      </c>
      <c r="C636" s="6"/>
      <c r="D636" s="176"/>
      <c r="E636" s="39"/>
      <c r="F636" s="183"/>
      <c r="G636" s="200"/>
      <c r="H636" s="216"/>
    </row>
    <row r="637" spans="1:8" ht="12.75">
      <c r="A637" s="7"/>
      <c r="B637" s="6"/>
      <c r="C637" s="6"/>
      <c r="D637" s="176"/>
      <c r="E637" s="40"/>
      <c r="F637" s="184"/>
      <c r="G637" s="201"/>
      <c r="H637" s="216"/>
    </row>
    <row r="638" spans="1:8" ht="12.75">
      <c r="A638" s="7" t="s">
        <v>4</v>
      </c>
      <c r="B638" s="15" t="s">
        <v>328</v>
      </c>
      <c r="C638" s="7" t="s">
        <v>117</v>
      </c>
      <c r="D638" s="10">
        <v>18</v>
      </c>
      <c r="E638" s="40"/>
      <c r="F638" s="184">
        <f>E638*D638</f>
        <v>0</v>
      </c>
      <c r="G638" s="202"/>
      <c r="H638" s="216"/>
    </row>
    <row r="639" spans="1:8" ht="12.75">
      <c r="A639" s="7"/>
      <c r="B639" s="6"/>
      <c r="C639" s="7"/>
      <c r="D639" s="10"/>
      <c r="E639" s="40"/>
      <c r="F639" s="184"/>
      <c r="G639" s="201"/>
      <c r="H639" s="216"/>
    </row>
    <row r="640" spans="1:8" ht="12.75">
      <c r="A640" s="7" t="s">
        <v>50</v>
      </c>
      <c r="B640" s="15" t="s">
        <v>329</v>
      </c>
      <c r="C640" s="7" t="s">
        <v>117</v>
      </c>
      <c r="D640" s="10">
        <v>56</v>
      </c>
      <c r="E640" s="40">
        <f>E638</f>
        <v>0</v>
      </c>
      <c r="F640" s="184">
        <f>E640*D640</f>
        <v>0</v>
      </c>
      <c r="G640" s="202"/>
      <c r="H640" s="216"/>
    </row>
    <row r="641" spans="1:8" ht="12.75">
      <c r="A641" s="7"/>
      <c r="B641" s="15"/>
      <c r="C641" s="7"/>
      <c r="D641" s="10"/>
      <c r="E641" s="40"/>
      <c r="F641" s="184"/>
      <c r="G641" s="201"/>
      <c r="H641" s="216"/>
    </row>
    <row r="642" spans="1:8" ht="12.75">
      <c r="A642" s="7" t="s">
        <v>51</v>
      </c>
      <c r="B642" s="15" t="s">
        <v>356</v>
      </c>
      <c r="C642" s="7" t="s">
        <v>117</v>
      </c>
      <c r="D642" s="10">
        <v>3</v>
      </c>
      <c r="E642" s="40">
        <f>E640</f>
        <v>0</v>
      </c>
      <c r="F642" s="184">
        <f>E642*D642</f>
        <v>0</v>
      </c>
      <c r="G642" s="202"/>
      <c r="H642" s="216"/>
    </row>
    <row r="643" spans="1:8" ht="12.75">
      <c r="A643" s="7"/>
      <c r="B643" s="6"/>
      <c r="C643" s="7"/>
      <c r="D643" s="10"/>
      <c r="E643" s="40"/>
      <c r="F643" s="184"/>
      <c r="G643" s="201"/>
      <c r="H643" s="216"/>
    </row>
    <row r="644" spans="1:8" ht="12.75">
      <c r="A644" s="7" t="s">
        <v>52</v>
      </c>
      <c r="B644" s="15" t="s">
        <v>330</v>
      </c>
      <c r="C644" s="7" t="s">
        <v>117</v>
      </c>
      <c r="D644" s="10">
        <v>21</v>
      </c>
      <c r="E644" s="40">
        <f>E642</f>
        <v>0</v>
      </c>
      <c r="F644" s="184">
        <f>E644*D644</f>
        <v>0</v>
      </c>
      <c r="G644" s="202"/>
      <c r="H644" s="216"/>
    </row>
    <row r="645" spans="1:8" ht="12.75">
      <c r="A645" s="7"/>
      <c r="B645" s="6"/>
      <c r="C645" s="7"/>
      <c r="D645" s="10"/>
      <c r="E645" s="40"/>
      <c r="F645" s="184"/>
      <c r="G645" s="201"/>
      <c r="H645" s="216"/>
    </row>
    <row r="646" spans="1:8" ht="12.75">
      <c r="A646" s="7"/>
      <c r="B646" s="222" t="s">
        <v>331</v>
      </c>
      <c r="C646" s="6"/>
      <c r="D646" s="176"/>
      <c r="E646" s="39"/>
      <c r="F646" s="183"/>
      <c r="G646" s="200"/>
      <c r="H646" s="216"/>
    </row>
    <row r="647" spans="1:8" ht="12.75">
      <c r="A647" s="7"/>
      <c r="B647" s="222" t="s">
        <v>332</v>
      </c>
      <c r="C647" s="6"/>
      <c r="D647" s="176"/>
      <c r="E647" s="39"/>
      <c r="F647" s="183"/>
      <c r="G647" s="200"/>
      <c r="H647" s="216"/>
    </row>
    <row r="648" spans="1:8" ht="12.75">
      <c r="A648" s="7"/>
      <c r="B648" s="222" t="s">
        <v>324</v>
      </c>
      <c r="C648" s="6"/>
      <c r="D648" s="176"/>
      <c r="E648" s="39"/>
      <c r="F648" s="183"/>
      <c r="G648" s="200"/>
      <c r="H648" s="216"/>
    </row>
    <row r="649" spans="1:8" ht="12.75">
      <c r="A649" s="7"/>
      <c r="B649" s="222" t="s">
        <v>325</v>
      </c>
      <c r="C649" s="6"/>
      <c r="D649" s="176"/>
      <c r="E649" s="39"/>
      <c r="F649" s="183"/>
      <c r="G649" s="200"/>
      <c r="H649" s="216"/>
    </row>
    <row r="650" spans="1:8" ht="12.75">
      <c r="A650" s="7"/>
      <c r="B650" s="222" t="s">
        <v>326</v>
      </c>
      <c r="C650" s="6"/>
      <c r="D650" s="176"/>
      <c r="E650" s="39"/>
      <c r="F650" s="183"/>
      <c r="G650" s="200"/>
      <c r="H650" s="216"/>
    </row>
    <row r="651" spans="1:8" ht="12.75">
      <c r="A651" s="7" t="s">
        <v>53</v>
      </c>
      <c r="B651" s="243" t="s">
        <v>333</v>
      </c>
      <c r="C651" s="6"/>
      <c r="D651" s="176"/>
      <c r="E651" s="39"/>
      <c r="F651" s="183"/>
      <c r="G651" s="200"/>
      <c r="H651" s="216"/>
    </row>
    <row r="652" spans="1:8" ht="12.75">
      <c r="A652" s="7"/>
      <c r="B652" s="6"/>
      <c r="C652" s="6"/>
      <c r="D652" s="176"/>
      <c r="E652" s="39"/>
      <c r="F652" s="183"/>
      <c r="G652" s="200"/>
      <c r="H652" s="216"/>
    </row>
    <row r="653" spans="1:8" ht="18.75" customHeight="1">
      <c r="A653" s="7" t="s">
        <v>55</v>
      </c>
      <c r="B653" s="245" t="s">
        <v>328</v>
      </c>
      <c r="C653" s="22" t="s">
        <v>117</v>
      </c>
      <c r="D653" s="240">
        <v>18</v>
      </c>
      <c r="E653" s="44"/>
      <c r="F653" s="242">
        <f>E653*D653</f>
        <v>0</v>
      </c>
      <c r="G653" s="202"/>
      <c r="H653" s="278"/>
    </row>
    <row r="654" spans="1:8" ht="12.75">
      <c r="A654" s="7"/>
      <c r="B654" s="20"/>
      <c r="C654" s="22"/>
      <c r="D654" s="240"/>
      <c r="E654" s="44"/>
      <c r="F654" s="242"/>
      <c r="G654" s="201"/>
      <c r="H654" s="278"/>
    </row>
    <row r="655" spans="1:8" ht="12.75">
      <c r="A655" s="7" t="s">
        <v>56</v>
      </c>
      <c r="B655" s="245" t="s">
        <v>329</v>
      </c>
      <c r="C655" s="22" t="s">
        <v>117</v>
      </c>
      <c r="D655" s="240">
        <v>56</v>
      </c>
      <c r="E655" s="44">
        <f>E653</f>
        <v>0</v>
      </c>
      <c r="F655" s="242">
        <f>E655*D655</f>
        <v>0</v>
      </c>
      <c r="G655" s="202"/>
      <c r="H655" s="278"/>
    </row>
    <row r="656" spans="1:8" ht="12.75">
      <c r="A656" s="7"/>
      <c r="B656" s="245"/>
      <c r="C656" s="22"/>
      <c r="D656" s="240"/>
      <c r="E656" s="44"/>
      <c r="F656" s="242"/>
      <c r="G656" s="201"/>
      <c r="H656" s="278"/>
    </row>
    <row r="657" spans="1:8" ht="12.75">
      <c r="A657" s="7" t="s">
        <v>57</v>
      </c>
      <c r="B657" s="245" t="s">
        <v>356</v>
      </c>
      <c r="C657" s="22" t="s">
        <v>117</v>
      </c>
      <c r="D657" s="240">
        <v>3</v>
      </c>
      <c r="E657" s="44">
        <f>E655</f>
        <v>0</v>
      </c>
      <c r="F657" s="242">
        <f>E657*D657</f>
        <v>0</v>
      </c>
      <c r="G657" s="202"/>
      <c r="H657" s="278"/>
    </row>
    <row r="658" spans="1:8" ht="12.75">
      <c r="A658" s="7"/>
      <c r="B658" s="20"/>
      <c r="C658" s="22"/>
      <c r="D658" s="240"/>
      <c r="E658" s="44"/>
      <c r="F658" s="242"/>
      <c r="G658" s="201"/>
      <c r="H658" s="278"/>
    </row>
    <row r="659" spans="1:8" ht="12.75">
      <c r="A659" s="7" t="s">
        <v>54</v>
      </c>
      <c r="B659" s="245" t="s">
        <v>330</v>
      </c>
      <c r="C659" s="22" t="s">
        <v>117</v>
      </c>
      <c r="D659" s="240">
        <v>21</v>
      </c>
      <c r="E659" s="44">
        <f>E657</f>
        <v>0</v>
      </c>
      <c r="F659" s="242">
        <f>E659*D659</f>
        <v>0</v>
      </c>
      <c r="G659" s="202"/>
      <c r="H659" s="278"/>
    </row>
    <row r="660" spans="1:8" ht="12.75">
      <c r="A660" s="7"/>
      <c r="B660" s="6"/>
      <c r="C660" s="6"/>
      <c r="D660" s="176"/>
      <c r="E660" s="39"/>
      <c r="F660" s="183"/>
      <c r="G660" s="200"/>
      <c r="H660" s="278"/>
    </row>
    <row r="661" spans="1:8" ht="12.75">
      <c r="A661" s="7"/>
      <c r="B661" s="258" t="s">
        <v>335</v>
      </c>
      <c r="C661" s="6"/>
      <c r="D661" s="176"/>
      <c r="E661" s="39"/>
      <c r="F661" s="183"/>
      <c r="G661" s="200"/>
      <c r="H661" s="278"/>
    </row>
    <row r="662" spans="1:8" ht="12.75">
      <c r="A662" s="7" t="s">
        <v>58</v>
      </c>
      <c r="B662" s="222" t="s">
        <v>336</v>
      </c>
      <c r="C662" s="20"/>
      <c r="D662" s="240">
        <f>D653</f>
        <v>18</v>
      </c>
      <c r="E662" s="44"/>
      <c r="F662" s="242">
        <f>E662*D662</f>
        <v>0</v>
      </c>
      <c r="G662" s="202"/>
      <c r="H662" s="278"/>
    </row>
    <row r="663" spans="1:8" ht="12.75">
      <c r="A663" s="7"/>
      <c r="B663" s="222"/>
      <c r="C663" s="20"/>
      <c r="D663" s="240"/>
      <c r="E663" s="44"/>
      <c r="F663" s="242"/>
      <c r="G663" s="201"/>
      <c r="H663" s="278"/>
    </row>
    <row r="664" spans="1:8" ht="12.75">
      <c r="A664" s="7" t="s">
        <v>59</v>
      </c>
      <c r="B664" s="222" t="s">
        <v>334</v>
      </c>
      <c r="C664" s="20"/>
      <c r="D664" s="240">
        <f>D655</f>
        <v>56</v>
      </c>
      <c r="E664" s="44"/>
      <c r="F664" s="242">
        <f>E664*D664</f>
        <v>0</v>
      </c>
      <c r="G664" s="202"/>
      <c r="H664" s="278"/>
    </row>
    <row r="665" spans="1:8" ht="12.75">
      <c r="A665" s="7"/>
      <c r="B665" s="20"/>
      <c r="C665" s="20"/>
      <c r="D665" s="240"/>
      <c r="E665" s="44"/>
      <c r="F665" s="242"/>
      <c r="G665" s="201"/>
      <c r="H665" s="278"/>
    </row>
    <row r="666" spans="1:8" ht="12.75">
      <c r="A666" s="7" t="s">
        <v>60</v>
      </c>
      <c r="B666" s="245" t="s">
        <v>330</v>
      </c>
      <c r="C666" s="22" t="s">
        <v>117</v>
      </c>
      <c r="D666" s="240">
        <f>D659</f>
        <v>21</v>
      </c>
      <c r="E666" s="44"/>
      <c r="F666" s="242">
        <f>E666*D666</f>
        <v>0</v>
      </c>
      <c r="G666" s="202"/>
      <c r="H666" s="278"/>
    </row>
    <row r="667" spans="1:8" ht="12.75">
      <c r="A667" s="7"/>
      <c r="B667" s="245"/>
      <c r="C667" s="22"/>
      <c r="D667" s="240"/>
      <c r="E667" s="44"/>
      <c r="F667" s="242"/>
      <c r="G667" s="201"/>
      <c r="H667" s="278"/>
    </row>
    <row r="668" spans="1:8" ht="12.75">
      <c r="A668" s="7" t="s">
        <v>9</v>
      </c>
      <c r="B668" s="222" t="s">
        <v>357</v>
      </c>
      <c r="C668" s="22" t="s">
        <v>117</v>
      </c>
      <c r="D668" s="240">
        <v>3</v>
      </c>
      <c r="E668" s="44"/>
      <c r="F668" s="242">
        <f>E668*D668</f>
        <v>0</v>
      </c>
      <c r="G668" s="202"/>
      <c r="H668" s="278"/>
    </row>
    <row r="669" spans="1:8" ht="12.75">
      <c r="A669" s="7"/>
      <c r="B669" s="6"/>
      <c r="C669" s="6"/>
      <c r="D669" s="176"/>
      <c r="E669" s="40"/>
      <c r="F669" s="183"/>
      <c r="G669" s="200"/>
      <c r="H669" s="216"/>
    </row>
    <row r="670" spans="1:8" ht="12.75">
      <c r="A670" s="7"/>
      <c r="B670" s="257" t="s">
        <v>337</v>
      </c>
      <c r="C670" s="6"/>
      <c r="D670" s="176"/>
      <c r="E670" s="39"/>
      <c r="F670" s="183"/>
      <c r="G670" s="200"/>
      <c r="H670" s="216"/>
    </row>
    <row r="671" spans="1:8" ht="12.75">
      <c r="A671" s="7"/>
      <c r="B671" s="222" t="s">
        <v>322</v>
      </c>
      <c r="C671" s="6"/>
      <c r="D671" s="176"/>
      <c r="E671" s="39"/>
      <c r="F671" s="183"/>
      <c r="G671" s="200"/>
      <c r="H671" s="216"/>
    </row>
    <row r="672" spans="1:8" ht="12.75">
      <c r="A672" s="7"/>
      <c r="B672" s="222" t="s">
        <v>323</v>
      </c>
      <c r="C672" s="6"/>
      <c r="D672" s="176"/>
      <c r="E672" s="39"/>
      <c r="F672" s="183"/>
      <c r="G672" s="200"/>
      <c r="H672" s="216"/>
    </row>
    <row r="673" spans="1:8" ht="12.75">
      <c r="A673" s="7"/>
      <c r="B673" s="222" t="s">
        <v>324</v>
      </c>
      <c r="C673" s="6"/>
      <c r="D673" s="176"/>
      <c r="E673" s="39"/>
      <c r="F673" s="183"/>
      <c r="G673" s="200"/>
      <c r="H673" s="216"/>
    </row>
    <row r="674" spans="1:8" ht="12.75">
      <c r="A674" s="7"/>
      <c r="B674" s="222" t="s">
        <v>325</v>
      </c>
      <c r="C674" s="6"/>
      <c r="D674" s="176"/>
      <c r="E674" s="39"/>
      <c r="F674" s="183"/>
      <c r="G674" s="200"/>
      <c r="H674" s="216"/>
    </row>
    <row r="675" spans="1:8" ht="12.75">
      <c r="A675" s="7"/>
      <c r="B675" s="222" t="s">
        <v>339</v>
      </c>
      <c r="C675" s="6"/>
      <c r="D675" s="176"/>
      <c r="E675" s="39"/>
      <c r="F675" s="183"/>
      <c r="G675" s="200"/>
      <c r="H675" s="216"/>
    </row>
    <row r="676" spans="1:8" ht="12.75">
      <c r="A676" s="7"/>
      <c r="B676" s="222" t="s">
        <v>338</v>
      </c>
      <c r="C676" s="6"/>
      <c r="D676" s="176"/>
      <c r="E676" s="39"/>
      <c r="F676" s="183"/>
      <c r="G676" s="200"/>
      <c r="H676" s="216"/>
    </row>
    <row r="677" spans="1:8" ht="12.75">
      <c r="A677" s="7" t="s">
        <v>61</v>
      </c>
      <c r="B677" s="15" t="s">
        <v>340</v>
      </c>
      <c r="C677" s="7" t="s">
        <v>117</v>
      </c>
      <c r="D677" s="10">
        <v>33</v>
      </c>
      <c r="E677" s="40"/>
      <c r="F677" s="184">
        <f>E677*D677</f>
        <v>0</v>
      </c>
      <c r="G677" s="202"/>
      <c r="H677" s="216"/>
    </row>
    <row r="678" spans="1:8" ht="12.75">
      <c r="A678" s="7"/>
      <c r="B678" s="6"/>
      <c r="C678" s="7"/>
      <c r="D678" s="10"/>
      <c r="E678" s="40"/>
      <c r="F678" s="184"/>
      <c r="G678" s="201"/>
      <c r="H678" s="216"/>
    </row>
    <row r="679" spans="1:8" ht="12.75">
      <c r="A679" s="7" t="s">
        <v>62</v>
      </c>
      <c r="B679" s="15" t="s">
        <v>341</v>
      </c>
      <c r="C679" s="7" t="s">
        <v>117</v>
      </c>
      <c r="D679" s="10">
        <v>11</v>
      </c>
      <c r="E679" s="40">
        <f>E677</f>
        <v>0</v>
      </c>
      <c r="F679" s="184">
        <f>E679*D679</f>
        <v>0</v>
      </c>
      <c r="G679" s="202"/>
      <c r="H679" s="216"/>
    </row>
    <row r="680" spans="1:8" ht="12.75">
      <c r="A680" s="7"/>
      <c r="B680" s="6"/>
      <c r="C680" s="7"/>
      <c r="D680" s="10"/>
      <c r="E680" s="40"/>
      <c r="F680" s="184"/>
      <c r="G680" s="201"/>
      <c r="H680" s="216"/>
    </row>
    <row r="681" spans="1:8" ht="12.75">
      <c r="A681" s="7" t="s">
        <v>63</v>
      </c>
      <c r="B681" s="15" t="s">
        <v>342</v>
      </c>
      <c r="C681" s="7" t="s">
        <v>117</v>
      </c>
      <c r="D681" s="10">
        <v>14</v>
      </c>
      <c r="E681" s="40">
        <f>E679</f>
        <v>0</v>
      </c>
      <c r="F681" s="184">
        <f>E681*D681</f>
        <v>0</v>
      </c>
      <c r="G681" s="202"/>
      <c r="H681" s="216"/>
    </row>
    <row r="682" spans="1:8" ht="12.75">
      <c r="A682" s="7"/>
      <c r="B682" s="15"/>
      <c r="C682" s="7"/>
      <c r="D682" s="10"/>
      <c r="E682" s="40"/>
      <c r="F682" s="184"/>
      <c r="G682" s="201"/>
      <c r="H682" s="216"/>
    </row>
    <row r="683" spans="1:8" ht="12.75">
      <c r="A683" s="7" t="s">
        <v>64</v>
      </c>
      <c r="B683" s="15" t="s">
        <v>343</v>
      </c>
      <c r="C683" s="7" t="s">
        <v>117</v>
      </c>
      <c r="D683" s="10">
        <v>3</v>
      </c>
      <c r="E683" s="40">
        <f>E681</f>
        <v>0</v>
      </c>
      <c r="F683" s="184">
        <f>E683*D683</f>
        <v>0</v>
      </c>
      <c r="G683" s="202"/>
      <c r="H683" s="216"/>
    </row>
    <row r="684" spans="1:8" ht="12.75">
      <c r="A684" s="7"/>
      <c r="B684" s="15"/>
      <c r="C684" s="7"/>
      <c r="D684" s="10"/>
      <c r="E684" s="40"/>
      <c r="F684" s="184"/>
      <c r="G684" s="201"/>
      <c r="H684" s="216"/>
    </row>
    <row r="685" spans="1:8" ht="12.75">
      <c r="A685" s="7" t="s">
        <v>71</v>
      </c>
      <c r="B685" s="15" t="s">
        <v>344</v>
      </c>
      <c r="C685" s="7"/>
      <c r="D685" s="10"/>
      <c r="E685" s="40" t="s">
        <v>345</v>
      </c>
      <c r="F685" s="184"/>
      <c r="G685" s="202"/>
      <c r="H685" s="216"/>
    </row>
    <row r="686" spans="1:8" ht="12.75">
      <c r="A686" s="7"/>
      <c r="B686" s="15"/>
      <c r="C686" s="7"/>
      <c r="D686" s="10"/>
      <c r="E686" s="40"/>
      <c r="F686" s="184"/>
      <c r="G686" s="201"/>
      <c r="H686" s="216"/>
    </row>
    <row r="687" spans="1:8" ht="12.75">
      <c r="A687" s="7"/>
      <c r="B687" s="15"/>
      <c r="C687" s="7"/>
      <c r="D687" s="10"/>
      <c r="E687" s="40"/>
      <c r="F687" s="184"/>
      <c r="G687" s="201"/>
      <c r="H687" s="216"/>
    </row>
    <row r="688" spans="1:8" ht="12.75">
      <c r="A688" s="7"/>
      <c r="B688" s="232" t="s">
        <v>10</v>
      </c>
      <c r="C688" s="7"/>
      <c r="D688" s="10"/>
      <c r="E688" s="40"/>
      <c r="F688" s="183">
        <f>SUM(F628:F687)</f>
        <v>0</v>
      </c>
      <c r="G688" s="202"/>
      <c r="H688" s="216"/>
    </row>
    <row r="689" spans="1:8" ht="12.75">
      <c r="A689" s="7"/>
      <c r="B689" s="15"/>
      <c r="C689" s="7"/>
      <c r="D689" s="10"/>
      <c r="E689" s="40"/>
      <c r="F689" s="184"/>
      <c r="G689" s="201"/>
      <c r="H689" s="216"/>
    </row>
    <row r="690" spans="1:8" ht="12.75">
      <c r="A690" s="6"/>
      <c r="B690" s="15"/>
      <c r="C690" s="7"/>
      <c r="D690" s="10"/>
      <c r="E690" s="40"/>
      <c r="F690" s="184"/>
      <c r="G690" s="201"/>
      <c r="H690" s="216"/>
    </row>
    <row r="691" spans="1:8" ht="12.75">
      <c r="A691" s="6"/>
      <c r="B691" s="15"/>
      <c r="C691" s="7"/>
      <c r="D691" s="10"/>
      <c r="E691" s="40"/>
      <c r="F691" s="184"/>
      <c r="G691" s="201"/>
      <c r="H691" s="216"/>
    </row>
    <row r="692" spans="1:8" ht="12.75">
      <c r="A692" s="6"/>
      <c r="B692" s="15"/>
      <c r="C692" s="7"/>
      <c r="D692" s="10"/>
      <c r="E692" s="40"/>
      <c r="F692" s="184"/>
      <c r="G692" s="201"/>
      <c r="H692" s="216"/>
    </row>
    <row r="693" spans="1:8" ht="21" customHeight="1">
      <c r="A693" s="6" t="s">
        <v>0</v>
      </c>
      <c r="B693" s="6" t="s">
        <v>1</v>
      </c>
      <c r="C693" s="6" t="s">
        <v>2</v>
      </c>
      <c r="D693" s="176" t="s">
        <v>3</v>
      </c>
      <c r="E693" s="39" t="s">
        <v>231</v>
      </c>
      <c r="F693" s="183" t="s">
        <v>232</v>
      </c>
      <c r="G693" s="200"/>
      <c r="H693" s="216"/>
    </row>
    <row r="694" spans="1:8" ht="12.75">
      <c r="A694" s="6"/>
      <c r="B694" s="6"/>
      <c r="C694" s="7"/>
      <c r="D694" s="10"/>
      <c r="E694" s="40"/>
      <c r="F694" s="184"/>
      <c r="G694" s="201"/>
      <c r="H694" s="216"/>
    </row>
    <row r="695" spans="1:8" ht="12.75">
      <c r="A695" s="6"/>
      <c r="B695" s="222" t="s">
        <v>331</v>
      </c>
      <c r="C695" s="6"/>
      <c r="D695" s="176"/>
      <c r="E695" s="39"/>
      <c r="F695" s="183"/>
      <c r="G695" s="200"/>
      <c r="H695" s="216"/>
    </row>
    <row r="696" spans="1:8" ht="12.75">
      <c r="A696" s="7"/>
      <c r="B696" s="222" t="s">
        <v>332</v>
      </c>
      <c r="C696" s="6"/>
      <c r="D696" s="176"/>
      <c r="E696" s="39"/>
      <c r="F696" s="183"/>
      <c r="G696" s="200"/>
      <c r="H696" s="216"/>
    </row>
    <row r="697" spans="1:8" ht="12.75">
      <c r="A697" s="7"/>
      <c r="B697" s="222" t="s">
        <v>324</v>
      </c>
      <c r="C697" s="6"/>
      <c r="D697" s="176"/>
      <c r="E697" s="39"/>
      <c r="F697" s="183"/>
      <c r="G697" s="200"/>
      <c r="H697" s="216"/>
    </row>
    <row r="698" spans="1:8" ht="12.75">
      <c r="A698" s="7"/>
      <c r="B698" s="222" t="s">
        <v>325</v>
      </c>
      <c r="C698" s="6"/>
      <c r="D698" s="176"/>
      <c r="E698" s="39"/>
      <c r="F698" s="183"/>
      <c r="G698" s="200"/>
      <c r="H698" s="216"/>
    </row>
    <row r="699" spans="1:8" ht="12.75">
      <c r="A699" s="7"/>
      <c r="B699" s="222" t="s">
        <v>326</v>
      </c>
      <c r="C699" s="6"/>
      <c r="D699" s="176"/>
      <c r="E699" s="39"/>
      <c r="F699" s="183"/>
      <c r="G699" s="200"/>
      <c r="H699" s="216"/>
    </row>
    <row r="700" spans="1:8" ht="12.75">
      <c r="A700" s="7"/>
      <c r="B700" s="243" t="s">
        <v>346</v>
      </c>
      <c r="C700" s="6"/>
      <c r="D700" s="176"/>
      <c r="E700" s="39"/>
      <c r="F700" s="183"/>
      <c r="G700" s="200"/>
      <c r="H700" s="216"/>
    </row>
    <row r="701" spans="1:8" ht="12.75">
      <c r="A701" s="7"/>
      <c r="B701" s="6"/>
      <c r="C701" s="6"/>
      <c r="D701" s="176"/>
      <c r="E701" s="39"/>
      <c r="F701" s="183"/>
      <c r="G701" s="200"/>
      <c r="H701" s="216"/>
    </row>
    <row r="702" spans="1:8" ht="12.75">
      <c r="A702" s="7" t="s">
        <v>4</v>
      </c>
      <c r="B702" s="15" t="s">
        <v>340</v>
      </c>
      <c r="C702" s="7" t="s">
        <v>117</v>
      </c>
      <c r="D702" s="10">
        <f>D677</f>
        <v>33</v>
      </c>
      <c r="E702" s="40"/>
      <c r="F702" s="184">
        <f>E702*D702</f>
        <v>0</v>
      </c>
      <c r="G702" s="202"/>
      <c r="H702" s="216"/>
    </row>
    <row r="703" spans="1:8" ht="12.75">
      <c r="A703" s="7"/>
      <c r="B703" s="6"/>
      <c r="C703" s="7"/>
      <c r="D703" s="10"/>
      <c r="E703" s="40"/>
      <c r="F703" s="184"/>
      <c r="G703" s="201"/>
      <c r="H703" s="216"/>
    </row>
    <row r="704" spans="1:8" ht="12.75">
      <c r="A704" s="7"/>
      <c r="B704" s="15" t="s">
        <v>347</v>
      </c>
      <c r="C704" s="7"/>
      <c r="D704" s="10"/>
      <c r="E704" s="40"/>
      <c r="F704" s="184"/>
      <c r="G704" s="201"/>
      <c r="H704" s="216"/>
    </row>
    <row r="705" spans="1:8" ht="12.75">
      <c r="A705" s="7" t="s">
        <v>50</v>
      </c>
      <c r="B705" s="15" t="s">
        <v>348</v>
      </c>
      <c r="C705" s="7" t="s">
        <v>117</v>
      </c>
      <c r="D705" s="10">
        <f>D679</f>
        <v>11</v>
      </c>
      <c r="E705" s="40"/>
      <c r="F705" s="184">
        <f>E705*D705</f>
        <v>0</v>
      </c>
      <c r="G705" s="202"/>
      <c r="H705" s="216"/>
    </row>
    <row r="706" spans="1:8" ht="12.75">
      <c r="A706" s="7"/>
      <c r="B706" s="6"/>
      <c r="C706" s="7"/>
      <c r="D706" s="10"/>
      <c r="E706" s="40"/>
      <c r="F706" s="184"/>
      <c r="G706" s="201"/>
      <c r="H706" s="216"/>
    </row>
    <row r="707" spans="1:8" ht="12.75">
      <c r="A707" s="7"/>
      <c r="B707" s="2" t="s">
        <v>349</v>
      </c>
      <c r="C707" s="7"/>
      <c r="D707" s="10"/>
      <c r="E707" s="40"/>
      <c r="F707" s="184"/>
      <c r="G707" s="201"/>
      <c r="H707" s="216"/>
    </row>
    <row r="708" spans="1:8" ht="12.75">
      <c r="A708" s="7" t="s">
        <v>51</v>
      </c>
      <c r="B708" s="15" t="s">
        <v>340</v>
      </c>
      <c r="C708" s="7" t="s">
        <v>117</v>
      </c>
      <c r="D708" s="10">
        <f>D702</f>
        <v>33</v>
      </c>
      <c r="E708" s="40"/>
      <c r="F708" s="184">
        <f>E708*D708</f>
        <v>0</v>
      </c>
      <c r="G708" s="202"/>
      <c r="H708" s="216"/>
    </row>
    <row r="709" spans="1:8" ht="12.75">
      <c r="A709" s="7"/>
      <c r="B709" s="6"/>
      <c r="C709" s="7"/>
      <c r="D709" s="10"/>
      <c r="E709" s="40"/>
      <c r="F709" s="184"/>
      <c r="G709" s="201"/>
      <c r="H709" s="216"/>
    </row>
    <row r="710" spans="1:8" ht="12.75">
      <c r="A710" s="7" t="s">
        <v>52</v>
      </c>
      <c r="B710" s="15" t="s">
        <v>341</v>
      </c>
      <c r="C710" s="7" t="s">
        <v>117</v>
      </c>
      <c r="D710" s="10">
        <f>D705</f>
        <v>11</v>
      </c>
      <c r="E710" s="40"/>
      <c r="F710" s="184">
        <f>E710*D710</f>
        <v>0</v>
      </c>
      <c r="G710" s="202"/>
      <c r="H710" s="216"/>
    </row>
    <row r="711" spans="1:8" ht="12.75">
      <c r="A711" s="7"/>
      <c r="B711" s="6"/>
      <c r="C711" s="7"/>
      <c r="D711" s="10"/>
      <c r="E711" s="40"/>
      <c r="F711" s="184"/>
      <c r="G711" s="201"/>
      <c r="H711" s="216"/>
    </row>
    <row r="712" spans="1:8" ht="12.75">
      <c r="A712" s="7"/>
      <c r="B712" s="5" t="s">
        <v>386</v>
      </c>
      <c r="C712" s="7"/>
      <c r="D712" s="59"/>
      <c r="E712" s="11"/>
      <c r="F712" s="184"/>
      <c r="G712" s="201"/>
      <c r="H712" s="216"/>
    </row>
    <row r="713" spans="1:8" ht="12.75">
      <c r="A713" s="7"/>
      <c r="B713" s="8" t="s">
        <v>350</v>
      </c>
      <c r="C713" s="7"/>
      <c r="D713" s="59"/>
      <c r="E713" s="11"/>
      <c r="F713" s="184"/>
      <c r="G713" s="201"/>
      <c r="H713" s="216"/>
    </row>
    <row r="714" spans="1:8" ht="12.75">
      <c r="A714" s="7"/>
      <c r="B714" s="8" t="s">
        <v>351</v>
      </c>
      <c r="C714" s="7"/>
      <c r="D714" s="59"/>
      <c r="E714" s="11"/>
      <c r="F714" s="184"/>
      <c r="G714" s="201"/>
      <c r="H714" s="216"/>
    </row>
    <row r="715" spans="1:8" ht="12.75">
      <c r="A715" s="7"/>
      <c r="B715" s="8" t="s">
        <v>352</v>
      </c>
      <c r="C715" s="7"/>
      <c r="D715" s="59"/>
      <c r="E715" s="11"/>
      <c r="F715" s="184"/>
      <c r="G715" s="201"/>
      <c r="H715" s="216"/>
    </row>
    <row r="716" spans="1:8" ht="12.75">
      <c r="A716" s="7" t="s">
        <v>53</v>
      </c>
      <c r="B716" s="8" t="s">
        <v>353</v>
      </c>
      <c r="C716" s="259"/>
      <c r="D716" s="260">
        <v>7</v>
      </c>
      <c r="E716" s="260"/>
      <c r="F716" s="186">
        <f>E716*D716</f>
        <v>0</v>
      </c>
      <c r="G716" s="205"/>
      <c r="H716" s="216"/>
    </row>
    <row r="717" spans="1:8" ht="12.75">
      <c r="A717" s="7"/>
      <c r="B717" s="8"/>
      <c r="C717" s="7"/>
      <c r="D717" s="59"/>
      <c r="E717" s="59"/>
      <c r="F717" s="184"/>
      <c r="G717" s="201"/>
      <c r="H717" s="216"/>
    </row>
    <row r="718" spans="1:8" ht="12.75">
      <c r="A718" s="7" t="s">
        <v>55</v>
      </c>
      <c r="B718" s="8" t="s">
        <v>354</v>
      </c>
      <c r="C718" s="259"/>
      <c r="D718" s="260">
        <v>4</v>
      </c>
      <c r="E718" s="260"/>
      <c r="F718" s="186">
        <f>E718*D718</f>
        <v>0</v>
      </c>
      <c r="G718" s="205"/>
      <c r="H718" s="216"/>
    </row>
    <row r="719" spans="1:8" ht="12.75">
      <c r="A719" s="7"/>
      <c r="B719" s="8"/>
      <c r="C719" s="259"/>
      <c r="D719" s="260"/>
      <c r="E719" s="260"/>
      <c r="F719" s="186"/>
      <c r="G719" s="205"/>
      <c r="H719" s="216"/>
    </row>
    <row r="720" spans="1:8" ht="12.75">
      <c r="A720" s="7"/>
      <c r="B720" s="8" t="s">
        <v>355</v>
      </c>
      <c r="C720" s="259"/>
      <c r="D720" s="260"/>
      <c r="E720" s="260"/>
      <c r="F720" s="186"/>
      <c r="G720" s="205"/>
      <c r="H720" s="216"/>
    </row>
    <row r="721" spans="1:8" ht="12.75">
      <c r="A721" s="7" t="s">
        <v>56</v>
      </c>
      <c r="B721" s="15" t="s">
        <v>358</v>
      </c>
      <c r="C721" s="7" t="s">
        <v>117</v>
      </c>
      <c r="D721" s="10">
        <v>1</v>
      </c>
      <c r="E721" s="40"/>
      <c r="F721" s="184">
        <f>E721*D721</f>
        <v>0</v>
      </c>
      <c r="G721" s="202"/>
      <c r="H721" s="216"/>
    </row>
    <row r="722" spans="1:8" ht="12.75">
      <c r="A722" s="7"/>
      <c r="B722" s="15"/>
      <c r="C722" s="7"/>
      <c r="D722" s="10"/>
      <c r="E722" s="40"/>
      <c r="F722" s="184"/>
      <c r="G722" s="201"/>
      <c r="H722" s="216"/>
    </row>
    <row r="723" spans="1:8" ht="12.75">
      <c r="A723" s="7"/>
      <c r="B723" s="261" t="s">
        <v>387</v>
      </c>
      <c r="C723" s="6"/>
      <c r="D723" s="176"/>
      <c r="E723" s="40"/>
      <c r="F723" s="184"/>
      <c r="G723" s="201"/>
      <c r="H723" s="216"/>
    </row>
    <row r="724" spans="1:8" ht="12.75">
      <c r="A724" s="7" t="s">
        <v>57</v>
      </c>
      <c r="B724" s="243" t="s">
        <v>359</v>
      </c>
      <c r="C724" s="6"/>
      <c r="D724" s="176"/>
      <c r="E724" s="40" t="s">
        <v>70</v>
      </c>
      <c r="F724" s="184"/>
      <c r="G724" s="202"/>
      <c r="H724" s="216"/>
    </row>
    <row r="725" spans="1:8" ht="12.75">
      <c r="A725" s="7"/>
      <c r="B725" s="6"/>
      <c r="C725" s="6"/>
      <c r="D725" s="176"/>
      <c r="E725" s="40"/>
      <c r="F725" s="184"/>
      <c r="G725" s="201"/>
      <c r="H725" s="216"/>
    </row>
    <row r="726" spans="1:8" ht="12.75">
      <c r="A726" s="7"/>
      <c r="B726" s="2" t="s">
        <v>388</v>
      </c>
      <c r="C726" s="6"/>
      <c r="D726" s="176"/>
      <c r="E726" s="40"/>
      <c r="F726" s="184"/>
      <c r="G726" s="201"/>
      <c r="H726" s="216"/>
    </row>
    <row r="727" spans="1:8" ht="12.75">
      <c r="A727" s="7" t="s">
        <v>54</v>
      </c>
      <c r="B727" s="15" t="s">
        <v>360</v>
      </c>
      <c r="C727" s="6"/>
      <c r="D727" s="176"/>
      <c r="E727" s="40" t="s">
        <v>345</v>
      </c>
      <c r="F727" s="184"/>
      <c r="G727" s="202"/>
      <c r="H727" s="216"/>
    </row>
    <row r="728" spans="1:8" ht="12.75">
      <c r="A728" s="7"/>
      <c r="B728" s="6"/>
      <c r="C728" s="6"/>
      <c r="D728" s="176"/>
      <c r="E728" s="40"/>
      <c r="F728" s="184"/>
      <c r="G728" s="201"/>
      <c r="H728" s="216"/>
    </row>
    <row r="729" spans="1:8" ht="12.75">
      <c r="A729" s="7"/>
      <c r="B729" s="60" t="s">
        <v>156</v>
      </c>
      <c r="C729" s="7"/>
      <c r="D729" s="10"/>
      <c r="E729" s="40"/>
      <c r="F729" s="184"/>
      <c r="G729" s="201"/>
      <c r="H729" s="216"/>
    </row>
    <row r="730" spans="1:8" ht="12.75">
      <c r="A730" s="7"/>
      <c r="B730" s="27" t="s">
        <v>157</v>
      </c>
      <c r="C730" s="7"/>
      <c r="D730" s="10"/>
      <c r="E730" s="40"/>
      <c r="F730" s="184"/>
      <c r="G730" s="201"/>
      <c r="H730" s="216"/>
    </row>
    <row r="731" spans="1:8" ht="12.75">
      <c r="A731" s="7" t="s">
        <v>58</v>
      </c>
      <c r="B731" s="27" t="s">
        <v>159</v>
      </c>
      <c r="C731" s="7"/>
      <c r="D731" s="10"/>
      <c r="E731" s="40" t="s">
        <v>143</v>
      </c>
      <c r="F731" s="184"/>
      <c r="G731" s="202"/>
      <c r="H731" s="216"/>
    </row>
    <row r="732" spans="1:8" ht="12.75">
      <c r="A732" s="7"/>
      <c r="B732" s="27" t="s">
        <v>361</v>
      </c>
      <c r="C732" s="7"/>
      <c r="D732" s="10"/>
      <c r="E732" s="40"/>
      <c r="F732" s="184"/>
      <c r="G732" s="201"/>
      <c r="H732" s="216"/>
    </row>
    <row r="733" spans="1:8" ht="12.75">
      <c r="A733" s="7"/>
      <c r="B733" s="6"/>
      <c r="C733" s="6"/>
      <c r="D733" s="176"/>
      <c r="E733" s="39"/>
      <c r="F733" s="183"/>
      <c r="G733" s="200"/>
      <c r="H733" s="216"/>
    </row>
    <row r="734" spans="1:8" ht="12.75">
      <c r="A734" s="7"/>
      <c r="B734" s="2" t="s">
        <v>423</v>
      </c>
      <c r="C734" s="6"/>
      <c r="D734" s="176"/>
      <c r="E734" s="39"/>
      <c r="F734" s="183"/>
      <c r="G734" s="200"/>
      <c r="H734" s="216"/>
    </row>
    <row r="735" spans="1:8" ht="12.75">
      <c r="A735" s="7"/>
      <c r="B735" s="15" t="s">
        <v>424</v>
      </c>
      <c r="C735" s="6"/>
      <c r="D735" s="176"/>
      <c r="E735" s="39"/>
      <c r="F735" s="183"/>
      <c r="G735" s="200"/>
      <c r="H735" s="216"/>
    </row>
    <row r="736" spans="1:8" ht="12.75">
      <c r="A736" s="7" t="s">
        <v>60</v>
      </c>
      <c r="B736" s="15" t="s">
        <v>425</v>
      </c>
      <c r="C736" s="6"/>
      <c r="D736" s="176"/>
      <c r="E736" s="39" t="s">
        <v>345</v>
      </c>
      <c r="F736" s="183"/>
      <c r="G736" s="202"/>
      <c r="H736" s="216"/>
    </row>
    <row r="737" spans="1:8" ht="12.75">
      <c r="A737" s="7"/>
      <c r="B737" s="15" t="s">
        <v>426</v>
      </c>
      <c r="C737" s="6"/>
      <c r="D737" s="176"/>
      <c r="E737" s="39"/>
      <c r="F737" s="183"/>
      <c r="G737" s="200"/>
      <c r="H737" s="216"/>
    </row>
    <row r="738" spans="1:8" ht="12.75">
      <c r="A738" s="7"/>
      <c r="B738" s="6"/>
      <c r="C738" s="6"/>
      <c r="D738" s="176"/>
      <c r="E738" s="39"/>
      <c r="F738" s="183"/>
      <c r="G738" s="200"/>
      <c r="H738" s="216"/>
    </row>
    <row r="739" spans="1:8" ht="12.75">
      <c r="A739" s="7"/>
      <c r="B739" s="19" t="s">
        <v>10</v>
      </c>
      <c r="C739" s="6"/>
      <c r="D739" s="176"/>
      <c r="E739" s="39"/>
      <c r="F739" s="183">
        <f>SUM(F694:F738)</f>
        <v>0</v>
      </c>
      <c r="G739" s="202"/>
      <c r="H739" s="216"/>
    </row>
    <row r="740" spans="1:8" ht="12.75">
      <c r="A740" s="7"/>
      <c r="B740" s="6"/>
      <c r="C740" s="6"/>
      <c r="D740" s="176"/>
      <c r="E740" s="39"/>
      <c r="F740" s="183"/>
      <c r="G740" s="200"/>
      <c r="H740" s="216"/>
    </row>
    <row r="741" spans="1:8" ht="12.75">
      <c r="A741" s="7"/>
      <c r="B741" s="6"/>
      <c r="C741" s="6"/>
      <c r="D741" s="176"/>
      <c r="E741" s="39"/>
      <c r="F741" s="183"/>
      <c r="G741" s="200"/>
      <c r="H741" s="216"/>
    </row>
    <row r="742" spans="1:8" ht="12.75">
      <c r="A742" s="7"/>
      <c r="B742" s="6"/>
      <c r="C742" s="6"/>
      <c r="D742" s="176"/>
      <c r="E742" s="39"/>
      <c r="F742" s="183"/>
      <c r="G742" s="200"/>
      <c r="H742" s="216"/>
    </row>
    <row r="743" spans="1:8" ht="12.75">
      <c r="A743" s="7"/>
      <c r="B743" s="6"/>
      <c r="C743" s="6"/>
      <c r="D743" s="176"/>
      <c r="E743" s="39"/>
      <c r="F743" s="183"/>
      <c r="G743" s="200"/>
      <c r="H743" s="216"/>
    </row>
    <row r="744" spans="1:8" ht="12.75">
      <c r="A744" s="7"/>
      <c r="B744" s="6"/>
      <c r="C744" s="6"/>
      <c r="D744" s="176"/>
      <c r="E744" s="39"/>
      <c r="F744" s="183"/>
      <c r="G744" s="200"/>
      <c r="H744" s="216"/>
    </row>
    <row r="745" spans="1:8" ht="12.75">
      <c r="A745" s="7"/>
      <c r="B745" s="6" t="s">
        <v>20</v>
      </c>
      <c r="C745" s="6"/>
      <c r="D745" s="176"/>
      <c r="E745" s="39"/>
      <c r="F745" s="183"/>
      <c r="G745" s="200"/>
      <c r="H745" s="216"/>
    </row>
    <row r="746" spans="1:8" ht="12.75">
      <c r="A746" s="7"/>
      <c r="B746" s="6"/>
      <c r="C746" s="6"/>
      <c r="D746" s="176"/>
      <c r="E746" s="39"/>
      <c r="F746" s="183"/>
      <c r="G746" s="200"/>
      <c r="H746" s="216"/>
    </row>
    <row r="747" spans="1:8" ht="12.75">
      <c r="A747" s="7"/>
      <c r="B747" s="232" t="s">
        <v>362</v>
      </c>
      <c r="C747" s="7">
        <v>13</v>
      </c>
      <c r="D747" s="176"/>
      <c r="E747" s="39"/>
      <c r="F747" s="183">
        <f>F688</f>
        <v>0</v>
      </c>
      <c r="G747" s="202"/>
      <c r="H747" s="216"/>
    </row>
    <row r="748" spans="1:8" ht="12.75">
      <c r="A748" s="7"/>
      <c r="B748" s="7"/>
      <c r="C748" s="7"/>
      <c r="D748" s="176"/>
      <c r="E748" s="39"/>
      <c r="F748" s="183"/>
      <c r="G748" s="200"/>
      <c r="H748" s="216"/>
    </row>
    <row r="749" spans="1:8" ht="12.75">
      <c r="A749" s="7"/>
      <c r="B749" s="232" t="s">
        <v>362</v>
      </c>
      <c r="C749" s="7">
        <v>14</v>
      </c>
      <c r="D749" s="176"/>
      <c r="E749" s="39"/>
      <c r="F749" s="183">
        <f>F739</f>
        <v>0</v>
      </c>
      <c r="G749" s="202"/>
      <c r="H749" s="216"/>
    </row>
    <row r="750" spans="1:8" ht="12.75">
      <c r="A750" s="7"/>
      <c r="B750" s="7"/>
      <c r="C750" s="7"/>
      <c r="D750" s="176"/>
      <c r="E750" s="39"/>
      <c r="F750" s="183"/>
      <c r="G750" s="200"/>
      <c r="H750" s="216"/>
    </row>
    <row r="751" spans="1:8" ht="12.75">
      <c r="A751" s="7"/>
      <c r="B751" s="6"/>
      <c r="C751" s="6"/>
      <c r="D751" s="176"/>
      <c r="E751" s="39"/>
      <c r="F751" s="183"/>
      <c r="G751" s="200"/>
      <c r="H751" s="216"/>
    </row>
    <row r="752" spans="1:8" ht="12.75">
      <c r="A752" s="7"/>
      <c r="B752" s="6"/>
      <c r="C752" s="6"/>
      <c r="D752" s="176"/>
      <c r="E752" s="39"/>
      <c r="F752" s="183"/>
      <c r="G752" s="200"/>
      <c r="H752" s="216"/>
    </row>
    <row r="753" spans="1:8" ht="12.75">
      <c r="A753" s="7"/>
      <c r="B753" s="6"/>
      <c r="C753" s="6"/>
      <c r="D753" s="176"/>
      <c r="E753" s="39"/>
      <c r="F753" s="183"/>
      <c r="G753" s="200"/>
      <c r="H753" s="216"/>
    </row>
    <row r="754" spans="1:8" ht="12.75">
      <c r="A754" s="7"/>
      <c r="B754" s="229"/>
      <c r="C754" s="7"/>
      <c r="D754" s="10"/>
      <c r="E754" s="40"/>
      <c r="F754" s="184"/>
      <c r="G754" s="201"/>
      <c r="H754" s="216"/>
    </row>
    <row r="755" spans="1:8" ht="12.75">
      <c r="A755" s="7"/>
      <c r="B755" s="12"/>
      <c r="C755" s="7"/>
      <c r="D755" s="10"/>
      <c r="E755" s="40"/>
      <c r="F755" s="184"/>
      <c r="G755" s="201"/>
      <c r="H755" s="216"/>
    </row>
    <row r="756" spans="1:8" ht="12.75">
      <c r="A756" s="7"/>
      <c r="B756" s="19" t="s">
        <v>161</v>
      </c>
      <c r="C756" s="7"/>
      <c r="D756" s="10"/>
      <c r="E756" s="40"/>
      <c r="F756" s="184"/>
      <c r="G756" s="201"/>
      <c r="H756" s="216"/>
    </row>
    <row r="757" spans="1:8" ht="12.75">
      <c r="A757" s="7"/>
      <c r="B757" s="232" t="str">
        <f>B626</f>
        <v xml:space="preserve">                                                    :Carried to Summary</v>
      </c>
      <c r="C757" s="7"/>
      <c r="D757" s="10"/>
      <c r="E757" s="40"/>
      <c r="F757" s="183">
        <f>SUM(F745:F756)</f>
        <v>0</v>
      </c>
      <c r="G757" s="200"/>
      <c r="H757" s="216"/>
    </row>
    <row r="758" spans="1:8" ht="12.75">
      <c r="A758" s="7"/>
      <c r="B758" s="8"/>
      <c r="C758" s="7"/>
      <c r="D758" s="10"/>
      <c r="E758" s="40"/>
      <c r="F758" s="184"/>
      <c r="G758" s="201"/>
      <c r="H758" s="216"/>
    </row>
    <row r="759" spans="1:8" ht="21" customHeight="1">
      <c r="A759" s="6" t="s">
        <v>0</v>
      </c>
      <c r="B759" s="6" t="s">
        <v>1</v>
      </c>
      <c r="C759" s="6" t="s">
        <v>2</v>
      </c>
      <c r="D759" s="176" t="s">
        <v>3</v>
      </c>
      <c r="E759" s="39" t="s">
        <v>231</v>
      </c>
      <c r="F759" s="183" t="s">
        <v>232</v>
      </c>
      <c r="G759" s="200"/>
      <c r="H759" s="216"/>
    </row>
    <row r="760" spans="1:8" ht="12.75">
      <c r="A760" s="7"/>
      <c r="B760" s="8"/>
      <c r="C760" s="7"/>
      <c r="D760" s="10"/>
      <c r="E760" s="40"/>
      <c r="F760" s="184"/>
      <c r="G760" s="201"/>
      <c r="H760" s="216"/>
    </row>
    <row r="761" spans="1:8" ht="12.75">
      <c r="A761" s="7"/>
      <c r="B761" s="5" t="s">
        <v>397</v>
      </c>
      <c r="C761" s="7"/>
      <c r="D761" s="10"/>
      <c r="E761" s="40"/>
      <c r="F761" s="184"/>
      <c r="G761" s="201"/>
      <c r="H761" s="216"/>
    </row>
    <row r="762" spans="1:8" ht="12.75">
      <c r="A762" s="7"/>
      <c r="B762" s="8"/>
      <c r="C762" s="7"/>
      <c r="D762" s="10"/>
      <c r="E762" s="40"/>
      <c r="F762" s="184"/>
      <c r="G762" s="201"/>
      <c r="H762" s="216"/>
    </row>
    <row r="763" spans="1:8" ht="12.75">
      <c r="A763" s="7" t="s">
        <v>4</v>
      </c>
      <c r="B763" s="24" t="s">
        <v>398</v>
      </c>
      <c r="C763" s="7"/>
      <c r="D763" s="10"/>
      <c r="E763" s="40"/>
      <c r="F763" s="184"/>
      <c r="G763" s="201"/>
      <c r="H763" s="216"/>
    </row>
    <row r="764" spans="1:8" ht="12.75">
      <c r="A764" s="7"/>
      <c r="B764" s="8" t="s">
        <v>399</v>
      </c>
      <c r="C764" s="7"/>
      <c r="D764" s="10"/>
      <c r="E764" s="40"/>
      <c r="F764" s="184"/>
      <c r="G764" s="201"/>
      <c r="H764" s="216"/>
    </row>
    <row r="765" spans="1:8" ht="12.75">
      <c r="A765" s="7"/>
      <c r="B765" s="8" t="s">
        <v>400</v>
      </c>
      <c r="C765" s="7" t="s">
        <v>117</v>
      </c>
      <c r="D765" s="10">
        <v>1</v>
      </c>
      <c r="E765" s="40"/>
      <c r="F765" s="184">
        <f>E765*D765</f>
        <v>0</v>
      </c>
      <c r="G765" s="202"/>
      <c r="H765" s="216"/>
    </row>
    <row r="766" spans="1:8" ht="12.75">
      <c r="A766" s="7"/>
      <c r="B766" s="8" t="s">
        <v>401</v>
      </c>
      <c r="C766" s="7"/>
      <c r="D766" s="10"/>
      <c r="E766" s="40"/>
      <c r="F766" s="184"/>
      <c r="G766" s="201"/>
      <c r="H766" s="216"/>
    </row>
    <row r="767" spans="1:8" ht="12.75">
      <c r="A767" s="7"/>
      <c r="B767" s="8"/>
      <c r="C767" s="7"/>
      <c r="D767" s="10"/>
      <c r="E767" s="40"/>
      <c r="F767" s="184"/>
      <c r="G767" s="201"/>
      <c r="H767" s="216"/>
    </row>
    <row r="768" spans="1:8" ht="12.75">
      <c r="A768" s="7" t="s">
        <v>50</v>
      </c>
      <c r="B768" s="24" t="s">
        <v>402</v>
      </c>
      <c r="C768" s="7" t="s">
        <v>117</v>
      </c>
      <c r="D768" s="10">
        <v>1</v>
      </c>
      <c r="E768" s="40"/>
      <c r="F768" s="184">
        <f>E768*D768</f>
        <v>0</v>
      </c>
      <c r="G768" s="202"/>
      <c r="H768" s="216"/>
    </row>
    <row r="769" spans="1:8" ht="12.75">
      <c r="A769" s="7"/>
      <c r="B769" s="8"/>
      <c r="C769" s="7"/>
      <c r="D769" s="10"/>
      <c r="E769" s="40"/>
      <c r="F769" s="184"/>
      <c r="G769" s="201"/>
      <c r="H769" s="216"/>
    </row>
    <row r="770" spans="1:8" ht="12.75">
      <c r="A770" s="7" t="s">
        <v>51</v>
      </c>
      <c r="B770" s="24" t="s">
        <v>403</v>
      </c>
      <c r="C770" s="7" t="s">
        <v>117</v>
      </c>
      <c r="D770" s="10">
        <v>2</v>
      </c>
      <c r="E770" s="40"/>
      <c r="F770" s="184">
        <f>E770*D770</f>
        <v>0</v>
      </c>
      <c r="G770" s="202"/>
      <c r="H770" s="216"/>
    </row>
    <row r="771" spans="1:8" ht="12.75">
      <c r="A771" s="7"/>
      <c r="B771" s="8"/>
      <c r="C771" s="7"/>
      <c r="D771" s="10"/>
      <c r="E771" s="40"/>
      <c r="F771" s="184"/>
      <c r="G771" s="201"/>
      <c r="H771" s="216"/>
    </row>
    <row r="772" spans="1:8" ht="12.75">
      <c r="A772" s="7"/>
      <c r="B772" s="24" t="s">
        <v>422</v>
      </c>
      <c r="C772" s="7"/>
      <c r="D772" s="10"/>
      <c r="E772" s="40"/>
      <c r="F772" s="184"/>
      <c r="G772" s="201"/>
      <c r="H772" s="216"/>
    </row>
    <row r="773" spans="1:8" ht="12.75">
      <c r="A773" s="7" t="s">
        <v>52</v>
      </c>
      <c r="B773" s="8" t="s">
        <v>404</v>
      </c>
      <c r="C773" s="7" t="s">
        <v>117</v>
      </c>
      <c r="D773" s="10">
        <v>1</v>
      </c>
      <c r="E773" s="40"/>
      <c r="F773" s="184">
        <f>E773*D773</f>
        <v>0</v>
      </c>
      <c r="G773" s="202"/>
      <c r="H773" s="216"/>
    </row>
    <row r="774" spans="1:8" ht="12.75">
      <c r="A774" s="7"/>
      <c r="B774" s="8"/>
      <c r="C774" s="7"/>
      <c r="D774" s="10"/>
      <c r="E774" s="40"/>
      <c r="F774" s="184"/>
      <c r="G774" s="201"/>
      <c r="H774" s="216"/>
    </row>
    <row r="775" spans="1:8" ht="12.75">
      <c r="A775" s="7"/>
      <c r="B775" s="24" t="s">
        <v>420</v>
      </c>
      <c r="C775" s="7"/>
      <c r="D775" s="10"/>
      <c r="E775" s="40"/>
      <c r="F775" s="184"/>
      <c r="G775" s="201"/>
      <c r="H775" s="216"/>
    </row>
    <row r="776" spans="1:8" ht="12.75">
      <c r="A776" s="7" t="s">
        <v>53</v>
      </c>
      <c r="B776" s="8" t="s">
        <v>421</v>
      </c>
      <c r="C776" s="7" t="s">
        <v>117</v>
      </c>
      <c r="D776" s="10">
        <v>1</v>
      </c>
      <c r="E776" s="40"/>
      <c r="F776" s="184">
        <f>E776*D776</f>
        <v>0</v>
      </c>
      <c r="G776" s="202"/>
      <c r="H776" s="216"/>
    </row>
    <row r="777" spans="1:8" ht="12.75">
      <c r="A777" s="7"/>
      <c r="B777" s="8"/>
      <c r="C777" s="7"/>
      <c r="D777" s="10"/>
      <c r="E777" s="40"/>
      <c r="F777" s="184"/>
      <c r="G777" s="201"/>
      <c r="H777" s="216"/>
    </row>
    <row r="778" spans="1:8" ht="12.75">
      <c r="A778" s="7"/>
      <c r="B778" s="24" t="s">
        <v>405</v>
      </c>
      <c r="C778" s="7"/>
      <c r="D778" s="10"/>
      <c r="E778" s="40"/>
      <c r="F778" s="184"/>
      <c r="G778" s="201"/>
      <c r="H778" s="216"/>
    </row>
    <row r="779" spans="1:8" ht="12.75">
      <c r="A779" s="7" t="s">
        <v>55</v>
      </c>
      <c r="B779" s="8" t="s">
        <v>406</v>
      </c>
      <c r="C779" s="7" t="s">
        <v>117</v>
      </c>
      <c r="D779" s="10">
        <v>6</v>
      </c>
      <c r="E779" s="40"/>
      <c r="F779" s="184">
        <f>E779*D779</f>
        <v>0</v>
      </c>
      <c r="G779" s="202"/>
      <c r="H779" s="216"/>
    </row>
    <row r="780" spans="1:8" ht="12.75">
      <c r="A780" s="7"/>
      <c r="B780" s="8" t="s">
        <v>407</v>
      </c>
      <c r="C780" s="7"/>
      <c r="D780" s="10"/>
      <c r="E780" s="40"/>
      <c r="F780" s="184"/>
      <c r="G780" s="201"/>
      <c r="H780" s="216"/>
    </row>
    <row r="781" spans="1:8" ht="12.75">
      <c r="A781" s="7"/>
      <c r="B781" s="8"/>
      <c r="C781" s="7"/>
      <c r="D781" s="10"/>
      <c r="E781" s="40"/>
      <c r="F781" s="184"/>
      <c r="G781" s="201"/>
      <c r="H781" s="216"/>
    </row>
    <row r="782" spans="1:8" ht="12.75">
      <c r="A782" s="7"/>
      <c r="B782" s="8" t="s">
        <v>408</v>
      </c>
      <c r="C782" s="7"/>
      <c r="D782" s="10"/>
      <c r="E782" s="40"/>
      <c r="F782" s="184"/>
      <c r="G782" s="201"/>
      <c r="H782" s="216"/>
    </row>
    <row r="783" spans="1:9" s="74" customFormat="1" ht="20.7" customHeight="1">
      <c r="A783" s="73" t="s">
        <v>56</v>
      </c>
      <c r="B783" s="262" t="s">
        <v>409</v>
      </c>
      <c r="C783" s="73" t="s">
        <v>117</v>
      </c>
      <c r="D783" s="263">
        <f>D400+D413+D415+D420</f>
        <v>23</v>
      </c>
      <c r="E783" s="40"/>
      <c r="F783" s="184">
        <f>E783*D783</f>
        <v>0</v>
      </c>
      <c r="G783" s="202"/>
      <c r="H783" s="216"/>
      <c r="I783" s="79"/>
    </row>
    <row r="784" spans="1:8" ht="12.75">
      <c r="A784" s="7"/>
      <c r="B784" s="8" t="s">
        <v>410</v>
      </c>
      <c r="C784" s="7"/>
      <c r="D784" s="10"/>
      <c r="E784" s="40"/>
      <c r="F784" s="184"/>
      <c r="G784" s="201"/>
      <c r="H784" s="216"/>
    </row>
    <row r="785" spans="1:8" ht="12.75">
      <c r="A785" s="7"/>
      <c r="B785" s="8"/>
      <c r="C785" s="7"/>
      <c r="D785" s="10"/>
      <c r="E785" s="40"/>
      <c r="F785" s="184"/>
      <c r="G785" s="201"/>
      <c r="H785" s="216"/>
    </row>
    <row r="786" spans="1:8" ht="12.75">
      <c r="A786" s="7"/>
      <c r="B786" s="24" t="s">
        <v>418</v>
      </c>
      <c r="C786" s="7"/>
      <c r="D786" s="10"/>
      <c r="E786" s="40"/>
      <c r="F786" s="184"/>
      <c r="G786" s="201"/>
      <c r="H786" s="216"/>
    </row>
    <row r="787" spans="1:8" ht="12.75">
      <c r="A787" s="7" t="s">
        <v>57</v>
      </c>
      <c r="B787" s="8" t="s">
        <v>419</v>
      </c>
      <c r="C787" s="7" t="s">
        <v>117</v>
      </c>
      <c r="D787" s="10">
        <v>1</v>
      </c>
      <c r="E787" s="40"/>
      <c r="F787" s="184">
        <f>E787*D787</f>
        <v>0</v>
      </c>
      <c r="G787" s="202"/>
      <c r="H787" s="216"/>
    </row>
    <row r="788" spans="1:8" ht="12.75">
      <c r="A788" s="7"/>
      <c r="B788" s="8"/>
      <c r="C788" s="7"/>
      <c r="D788" s="10"/>
      <c r="E788" s="40"/>
      <c r="F788" s="184"/>
      <c r="G788" s="201"/>
      <c r="H788" s="216"/>
    </row>
    <row r="789" spans="1:8" ht="12.75">
      <c r="A789" s="7" t="s">
        <v>54</v>
      </c>
      <c r="B789" s="24" t="s">
        <v>413</v>
      </c>
      <c r="C789" s="7"/>
      <c r="D789" s="10"/>
      <c r="E789" s="40" t="s">
        <v>345</v>
      </c>
      <c r="F789" s="187"/>
      <c r="G789" s="202"/>
      <c r="H789" s="216"/>
    </row>
    <row r="790" spans="1:8" ht="12.75">
      <c r="A790" s="7"/>
      <c r="B790" s="8"/>
      <c r="C790" s="7"/>
      <c r="D790" s="10"/>
      <c r="E790" s="40"/>
      <c r="F790" s="184"/>
      <c r="G790" s="201"/>
      <c r="H790" s="216"/>
    </row>
    <row r="791" spans="1:8" ht="12.75">
      <c r="A791" s="7" t="s">
        <v>58</v>
      </c>
      <c r="B791" s="24" t="s">
        <v>414</v>
      </c>
      <c r="C791" s="7" t="s">
        <v>117</v>
      </c>
      <c r="D791" s="10">
        <v>3</v>
      </c>
      <c r="E791" s="40"/>
      <c r="F791" s="184">
        <f>E791*D791</f>
        <v>0</v>
      </c>
      <c r="G791" s="202"/>
      <c r="H791" s="216"/>
    </row>
    <row r="792" spans="1:8" ht="12.75">
      <c r="A792" s="7"/>
      <c r="B792" s="8"/>
      <c r="C792" s="7"/>
      <c r="D792" s="10"/>
      <c r="E792" s="40"/>
      <c r="F792" s="184"/>
      <c r="G792" s="201"/>
      <c r="H792" s="216"/>
    </row>
    <row r="793" spans="1:8" ht="12.75">
      <c r="A793" s="7" t="s">
        <v>59</v>
      </c>
      <c r="B793" s="8" t="s">
        <v>415</v>
      </c>
      <c r="C793" s="7" t="s">
        <v>117</v>
      </c>
      <c r="D793" s="10">
        <v>6</v>
      </c>
      <c r="E793" s="40"/>
      <c r="F793" s="184">
        <f>E793*D793</f>
        <v>0</v>
      </c>
      <c r="G793" s="202"/>
      <c r="H793" s="216"/>
    </row>
    <row r="794" spans="1:8" ht="12.75">
      <c r="A794" s="7"/>
      <c r="B794" s="8"/>
      <c r="C794" s="7"/>
      <c r="D794" s="10"/>
      <c r="E794" s="40"/>
      <c r="F794" s="184"/>
      <c r="G794" s="201"/>
      <c r="H794" s="216"/>
    </row>
    <row r="795" spans="1:8" ht="12.75">
      <c r="A795" s="7" t="s">
        <v>60</v>
      </c>
      <c r="B795" s="8" t="s">
        <v>416</v>
      </c>
      <c r="C795" s="7" t="s">
        <v>117</v>
      </c>
      <c r="D795" s="10">
        <v>4</v>
      </c>
      <c r="E795" s="40"/>
      <c r="F795" s="184">
        <f>E795*D795</f>
        <v>0</v>
      </c>
      <c r="G795" s="202"/>
      <c r="H795" s="216"/>
    </row>
    <row r="796" spans="1:8" ht="12.75">
      <c r="A796" s="7"/>
      <c r="B796" s="8"/>
      <c r="C796" s="7"/>
      <c r="D796" s="10"/>
      <c r="E796" s="40"/>
      <c r="F796" s="184"/>
      <c r="G796" s="201"/>
      <c r="H796" s="216"/>
    </row>
    <row r="797" spans="1:8" ht="12.75">
      <c r="A797" s="7"/>
      <c r="B797" s="19" t="s">
        <v>417</v>
      </c>
      <c r="C797" s="7"/>
      <c r="D797" s="10"/>
      <c r="E797" s="40"/>
      <c r="F797" s="184"/>
      <c r="G797" s="201"/>
      <c r="H797" s="216"/>
    </row>
    <row r="798" spans="1:8" ht="12.75">
      <c r="A798" s="7"/>
      <c r="B798" s="232" t="s">
        <v>108</v>
      </c>
      <c r="C798" s="7"/>
      <c r="D798" s="10"/>
      <c r="E798" s="40"/>
      <c r="F798" s="184">
        <f>SUM(F761:F797)</f>
        <v>0</v>
      </c>
      <c r="G798" s="201"/>
      <c r="H798" s="216"/>
    </row>
    <row r="799" spans="1:8" ht="21" customHeight="1">
      <c r="A799" s="6" t="s">
        <v>0</v>
      </c>
      <c r="B799" s="6" t="s">
        <v>1</v>
      </c>
      <c r="C799" s="6" t="s">
        <v>2</v>
      </c>
      <c r="D799" s="176" t="s">
        <v>3</v>
      </c>
      <c r="E799" s="39" t="s">
        <v>231</v>
      </c>
      <c r="F799" s="183" t="s">
        <v>232</v>
      </c>
      <c r="G799" s="200"/>
      <c r="H799" s="216"/>
    </row>
    <row r="800" spans="1:8" ht="12.75">
      <c r="A800" s="6"/>
      <c r="B800" s="6"/>
      <c r="C800" s="6"/>
      <c r="D800" s="10"/>
      <c r="E800" s="11"/>
      <c r="F800" s="183"/>
      <c r="G800" s="200"/>
      <c r="H800" s="216"/>
    </row>
    <row r="801" spans="1:8" ht="12.75">
      <c r="A801" s="7"/>
      <c r="B801" s="16"/>
      <c r="C801" s="7"/>
      <c r="D801" s="10"/>
      <c r="E801" s="11"/>
      <c r="F801" s="184"/>
      <c r="G801" s="201"/>
      <c r="H801" s="216"/>
    </row>
    <row r="802" spans="1:8" ht="12.75">
      <c r="A802" s="7"/>
      <c r="B802" s="16" t="s">
        <v>200</v>
      </c>
      <c r="C802" s="7"/>
      <c r="D802" s="10"/>
      <c r="E802" s="11"/>
      <c r="F802" s="184"/>
      <c r="G802" s="201"/>
      <c r="H802" s="216"/>
    </row>
    <row r="803" spans="1:8" ht="12.75">
      <c r="A803" s="7"/>
      <c r="B803" s="12"/>
      <c r="C803" s="7"/>
      <c r="D803" s="10"/>
      <c r="E803" s="11"/>
      <c r="F803" s="184"/>
      <c r="G803" s="201"/>
      <c r="H803" s="216"/>
    </row>
    <row r="804" spans="1:8" ht="12.75">
      <c r="A804" s="7"/>
      <c r="B804" s="12" t="s">
        <v>201</v>
      </c>
      <c r="C804" s="7"/>
      <c r="D804" s="10"/>
      <c r="E804" s="11"/>
      <c r="F804" s="184"/>
      <c r="G804" s="201"/>
      <c r="H804" s="216"/>
    </row>
    <row r="805" spans="1:8" ht="12.75">
      <c r="A805" s="7"/>
      <c r="B805" s="8" t="s">
        <v>216</v>
      </c>
      <c r="C805" s="7"/>
      <c r="D805" s="10"/>
      <c r="E805" s="11"/>
      <c r="F805" s="264"/>
      <c r="H805" s="216"/>
    </row>
    <row r="806" spans="1:8" ht="12.75">
      <c r="A806" s="7"/>
      <c r="B806" s="8" t="s">
        <v>202</v>
      </c>
      <c r="C806" s="7"/>
      <c r="D806" s="10"/>
      <c r="E806" s="11"/>
      <c r="F806" s="264"/>
      <c r="H806" s="216"/>
    </row>
    <row r="807" spans="1:8" ht="12.75">
      <c r="A807" s="7"/>
      <c r="B807" s="8" t="s">
        <v>203</v>
      </c>
      <c r="C807" s="7"/>
      <c r="D807" s="10"/>
      <c r="E807" s="11"/>
      <c r="F807" s="264"/>
      <c r="H807" s="216"/>
    </row>
    <row r="808" spans="1:8" ht="12.75">
      <c r="A808" s="7"/>
      <c r="B808" s="8" t="s">
        <v>204</v>
      </c>
      <c r="C808" s="7"/>
      <c r="D808" s="10"/>
      <c r="E808" s="11"/>
      <c r="F808" s="264"/>
      <c r="H808" s="216"/>
    </row>
    <row r="809" spans="1:8" ht="12.75">
      <c r="A809" s="7" t="s">
        <v>4</v>
      </c>
      <c r="B809" s="8" t="s">
        <v>205</v>
      </c>
      <c r="C809" s="7" t="s">
        <v>35</v>
      </c>
      <c r="D809" s="10">
        <v>1</v>
      </c>
      <c r="E809" s="11"/>
      <c r="F809" s="184">
        <f>E809*D809</f>
        <v>0</v>
      </c>
      <c r="G809" s="202"/>
      <c r="H809" s="216"/>
    </row>
    <row r="810" spans="1:8" ht="12.75">
      <c r="A810" s="7"/>
      <c r="B810" s="8" t="s">
        <v>206</v>
      </c>
      <c r="C810" s="7"/>
      <c r="D810" s="10"/>
      <c r="E810" s="11"/>
      <c r="F810" s="264"/>
      <c r="H810" s="216"/>
    </row>
    <row r="811" spans="1:8" ht="12.75">
      <c r="A811" s="7"/>
      <c r="B811" s="8"/>
      <c r="C811" s="7"/>
      <c r="D811" s="10"/>
      <c r="E811" s="11"/>
      <c r="F811" s="264"/>
      <c r="H811" s="216"/>
    </row>
    <row r="812" spans="1:8" ht="12.75">
      <c r="A812" s="7"/>
      <c r="B812" s="12" t="s">
        <v>207</v>
      </c>
      <c r="C812" s="7"/>
      <c r="D812" s="10"/>
      <c r="E812" s="11"/>
      <c r="F812" s="264"/>
      <c r="H812" s="216"/>
    </row>
    <row r="813" spans="1:8" ht="12.75">
      <c r="A813" s="7"/>
      <c r="B813" s="8" t="s">
        <v>208</v>
      </c>
      <c r="C813" s="7"/>
      <c r="D813" s="10"/>
      <c r="E813" s="11"/>
      <c r="F813" s="264"/>
      <c r="H813" s="216"/>
    </row>
    <row r="814" spans="1:8" ht="12.75">
      <c r="A814" s="7" t="s">
        <v>50</v>
      </c>
      <c r="B814" s="8" t="s">
        <v>209</v>
      </c>
      <c r="C814" s="7" t="s">
        <v>35</v>
      </c>
      <c r="D814" s="10">
        <v>4</v>
      </c>
      <c r="E814" s="11"/>
      <c r="F814" s="184">
        <f>E814*D814</f>
        <v>0</v>
      </c>
      <c r="G814" s="202"/>
      <c r="H814" s="216"/>
    </row>
    <row r="815" spans="1:8" ht="12.75">
      <c r="A815" s="7"/>
      <c r="B815" s="8" t="s">
        <v>210</v>
      </c>
      <c r="C815" s="7"/>
      <c r="D815" s="10"/>
      <c r="E815" s="11"/>
      <c r="F815" s="264"/>
      <c r="H815" s="216"/>
    </row>
    <row r="816" spans="1:8" ht="12.75">
      <c r="A816" s="7"/>
      <c r="B816" s="8" t="s">
        <v>211</v>
      </c>
      <c r="C816" s="7"/>
      <c r="D816" s="10"/>
      <c r="E816" s="11"/>
      <c r="F816" s="264"/>
      <c r="H816" s="216"/>
    </row>
    <row r="817" spans="1:8" ht="12.75">
      <c r="A817" s="7"/>
      <c r="B817" s="8"/>
      <c r="C817" s="7"/>
      <c r="D817" s="10"/>
      <c r="E817" s="11"/>
      <c r="F817" s="264"/>
      <c r="H817" s="216"/>
    </row>
    <row r="818" spans="1:8" ht="12.75">
      <c r="A818" s="7" t="s">
        <v>51</v>
      </c>
      <c r="B818" s="8" t="s">
        <v>212</v>
      </c>
      <c r="C818" s="7"/>
      <c r="D818" s="10"/>
      <c r="E818" s="11" t="s">
        <v>70</v>
      </c>
      <c r="F818" s="264"/>
      <c r="G818" s="202"/>
      <c r="H818" s="216"/>
    </row>
    <row r="819" spans="1:8" ht="12.75">
      <c r="A819" s="7"/>
      <c r="B819" s="8" t="s">
        <v>213</v>
      </c>
      <c r="C819" s="7"/>
      <c r="D819" s="10"/>
      <c r="E819" s="11"/>
      <c r="F819" s="264"/>
      <c r="H819" s="216"/>
    </row>
    <row r="820" spans="1:8" ht="12.75">
      <c r="A820" s="7"/>
      <c r="B820" s="8" t="s">
        <v>214</v>
      </c>
      <c r="C820" s="7"/>
      <c r="D820" s="10"/>
      <c r="E820" s="11"/>
      <c r="F820" s="264"/>
      <c r="H820" s="216"/>
    </row>
    <row r="821" spans="1:8" ht="12.75">
      <c r="A821" s="7"/>
      <c r="B821" s="8"/>
      <c r="C821" s="7"/>
      <c r="D821" s="176"/>
      <c r="E821" s="11"/>
      <c r="F821" s="264"/>
      <c r="H821" s="216"/>
    </row>
    <row r="822" spans="1:8" ht="12.75">
      <c r="A822" s="13"/>
      <c r="B822" s="225"/>
      <c r="C822" s="13"/>
      <c r="D822" s="10"/>
      <c r="E822" s="50"/>
      <c r="F822" s="188"/>
      <c r="G822" s="206"/>
      <c r="H822" s="216"/>
    </row>
    <row r="823" spans="1:8" ht="12.75">
      <c r="A823" s="13"/>
      <c r="B823" s="234"/>
      <c r="C823" s="13"/>
      <c r="D823" s="10"/>
      <c r="E823" s="50"/>
      <c r="F823" s="188"/>
      <c r="G823" s="206"/>
      <c r="H823" s="216"/>
    </row>
    <row r="824" spans="1:8" ht="12.75">
      <c r="A824" s="13"/>
      <c r="B824" s="234"/>
      <c r="C824" s="13"/>
      <c r="D824" s="10"/>
      <c r="E824" s="50"/>
      <c r="F824" s="184"/>
      <c r="G824" s="201"/>
      <c r="H824" s="216"/>
    </row>
    <row r="825" spans="1:8" ht="12.75">
      <c r="A825" s="13"/>
      <c r="B825" s="234"/>
      <c r="C825" s="13"/>
      <c r="D825" s="10"/>
      <c r="E825" s="50"/>
      <c r="F825" s="188"/>
      <c r="G825" s="206"/>
      <c r="H825" s="216"/>
    </row>
    <row r="826" spans="1:8" ht="12.75">
      <c r="A826" s="13"/>
      <c r="B826" s="234"/>
      <c r="C826" s="13"/>
      <c r="D826" s="10"/>
      <c r="E826" s="50"/>
      <c r="F826" s="188"/>
      <c r="G826" s="206"/>
      <c r="H826" s="216"/>
    </row>
    <row r="827" spans="1:8" ht="12.75">
      <c r="A827" s="13"/>
      <c r="B827" s="227"/>
      <c r="C827" s="13"/>
      <c r="D827" s="10"/>
      <c r="E827" s="50"/>
      <c r="F827" s="189"/>
      <c r="G827" s="207"/>
      <c r="H827" s="216"/>
    </row>
    <row r="828" spans="1:8" ht="12.75">
      <c r="A828" s="13"/>
      <c r="B828" s="16"/>
      <c r="C828" s="13"/>
      <c r="D828" s="10"/>
      <c r="E828" s="50"/>
      <c r="F828" s="188"/>
      <c r="G828" s="206"/>
      <c r="H828" s="216"/>
    </row>
    <row r="829" spans="1:8" ht="12.75">
      <c r="A829" s="13"/>
      <c r="B829" s="234"/>
      <c r="C829" s="13"/>
      <c r="D829" s="10"/>
      <c r="E829" s="50"/>
      <c r="F829" s="188"/>
      <c r="G829" s="206"/>
      <c r="H829" s="216"/>
    </row>
    <row r="830" spans="1:8" ht="12.75">
      <c r="A830" s="13"/>
      <c r="B830" s="265"/>
      <c r="C830" s="13"/>
      <c r="D830" s="10"/>
      <c r="E830" s="50"/>
      <c r="F830" s="188"/>
      <c r="G830" s="206"/>
      <c r="H830" s="216"/>
    </row>
    <row r="831" spans="1:8" ht="12.75">
      <c r="A831" s="13"/>
      <c r="B831" s="234"/>
      <c r="C831" s="13"/>
      <c r="D831" s="10"/>
      <c r="E831" s="50"/>
      <c r="F831" s="188"/>
      <c r="G831" s="206"/>
      <c r="H831" s="216"/>
    </row>
    <row r="832" spans="1:8" ht="12.75">
      <c r="A832" s="13"/>
      <c r="B832" s="266"/>
      <c r="C832" s="13"/>
      <c r="D832" s="10"/>
      <c r="E832" s="50"/>
      <c r="F832" s="188"/>
      <c r="G832" s="206"/>
      <c r="H832" s="216"/>
    </row>
    <row r="833" spans="1:8" ht="12.75">
      <c r="A833" s="13"/>
      <c r="B833" s="266"/>
      <c r="C833" s="13"/>
      <c r="D833" s="10"/>
      <c r="E833" s="50"/>
      <c r="F833" s="188"/>
      <c r="G833" s="206"/>
      <c r="H833" s="216"/>
    </row>
    <row r="834" spans="1:8" ht="12.75">
      <c r="A834" s="13"/>
      <c r="B834" s="266"/>
      <c r="C834" s="13"/>
      <c r="D834" s="10"/>
      <c r="E834" s="50"/>
      <c r="F834" s="188"/>
      <c r="G834" s="206"/>
      <c r="H834" s="216"/>
    </row>
    <row r="835" spans="1:8" ht="12.75">
      <c r="A835" s="13"/>
      <c r="B835" s="266"/>
      <c r="C835" s="13"/>
      <c r="D835" s="10"/>
      <c r="E835" s="50"/>
      <c r="F835" s="188"/>
      <c r="G835" s="206"/>
      <c r="H835" s="216"/>
    </row>
    <row r="836" spans="1:8" ht="12.75">
      <c r="A836" s="13"/>
      <c r="B836" s="266"/>
      <c r="C836" s="13"/>
      <c r="D836" s="10"/>
      <c r="E836" s="50"/>
      <c r="F836" s="188"/>
      <c r="G836" s="206"/>
      <c r="H836" s="216"/>
    </row>
    <row r="837" spans="1:8" ht="12.75">
      <c r="A837" s="13"/>
      <c r="B837" s="266"/>
      <c r="C837" s="13"/>
      <c r="D837" s="10"/>
      <c r="E837" s="50"/>
      <c r="F837" s="188"/>
      <c r="G837" s="206"/>
      <c r="H837" s="216"/>
    </row>
    <row r="838" spans="1:8" ht="12.75">
      <c r="A838" s="13"/>
      <c r="B838" s="266"/>
      <c r="C838" s="13"/>
      <c r="D838" s="10"/>
      <c r="E838" s="50"/>
      <c r="F838" s="188"/>
      <c r="G838" s="206"/>
      <c r="H838" s="216"/>
    </row>
    <row r="839" spans="1:8" ht="12.75">
      <c r="A839" s="13"/>
      <c r="B839" s="266"/>
      <c r="C839" s="13"/>
      <c r="D839" s="10"/>
      <c r="E839" s="50"/>
      <c r="F839" s="188"/>
      <c r="G839" s="206"/>
      <c r="H839" s="216"/>
    </row>
    <row r="840" spans="1:8" ht="12.75">
      <c r="A840" s="13"/>
      <c r="B840" s="266"/>
      <c r="C840" s="13"/>
      <c r="D840" s="10"/>
      <c r="E840" s="50"/>
      <c r="F840" s="188"/>
      <c r="G840" s="206"/>
      <c r="H840" s="216"/>
    </row>
    <row r="841" spans="1:8" ht="12.75">
      <c r="A841" s="13"/>
      <c r="B841" s="266"/>
      <c r="C841" s="13"/>
      <c r="D841" s="10"/>
      <c r="E841" s="50"/>
      <c r="F841" s="188"/>
      <c r="G841" s="206"/>
      <c r="H841" s="216"/>
    </row>
    <row r="842" spans="1:8" ht="12.75">
      <c r="A842" s="13"/>
      <c r="B842" s="234"/>
      <c r="C842" s="13"/>
      <c r="D842" s="10"/>
      <c r="E842" s="50"/>
      <c r="F842" s="188"/>
      <c r="G842" s="206"/>
      <c r="H842" s="216"/>
    </row>
    <row r="843" spans="1:8" ht="12.75">
      <c r="A843" s="13"/>
      <c r="B843" s="267" t="s">
        <v>215</v>
      </c>
      <c r="C843" s="13"/>
      <c r="D843" s="10"/>
      <c r="E843" s="50"/>
      <c r="F843" s="189">
        <f>SUM(F803:F842)</f>
        <v>0</v>
      </c>
      <c r="G843" s="207"/>
      <c r="H843" s="216"/>
    </row>
    <row r="844" spans="1:8" ht="12.75">
      <c r="A844" s="13"/>
      <c r="B844" s="267"/>
      <c r="C844" s="13"/>
      <c r="D844" s="10"/>
      <c r="E844" s="50"/>
      <c r="F844" s="189"/>
      <c r="G844" s="207"/>
      <c r="H844" s="216"/>
    </row>
    <row r="845" spans="1:8" ht="12.75">
      <c r="A845" s="5" t="s">
        <v>375</v>
      </c>
      <c r="B845" s="5"/>
      <c r="C845" s="5"/>
      <c r="D845" s="5"/>
      <c r="E845" s="39"/>
      <c r="F845" s="183" t="s">
        <v>389</v>
      </c>
      <c r="G845" s="200"/>
      <c r="H845" s="216"/>
    </row>
    <row r="846" spans="1:8" ht="12.75">
      <c r="A846" s="5" t="s">
        <v>392</v>
      </c>
      <c r="B846" s="5"/>
      <c r="C846" s="5"/>
      <c r="D846" s="5"/>
      <c r="E846" s="40"/>
      <c r="F846" s="183" t="s">
        <v>321</v>
      </c>
      <c r="G846" s="200"/>
      <c r="H846" s="216"/>
    </row>
    <row r="847" spans="1:8" ht="12.75">
      <c r="A847" s="2"/>
      <c r="B847" s="2"/>
      <c r="C847" s="2"/>
      <c r="D847" s="2"/>
      <c r="E847" s="39"/>
      <c r="F847" s="268"/>
      <c r="G847" s="208"/>
      <c r="H847" s="216"/>
    </row>
    <row r="848" spans="1:8" ht="12.75">
      <c r="A848" s="8"/>
      <c r="B848" s="12" t="s">
        <v>103</v>
      </c>
      <c r="C848" s="7"/>
      <c r="D848" s="10"/>
      <c r="E848" s="40"/>
      <c r="F848" s="269"/>
      <c r="G848" s="209"/>
      <c r="H848" s="216"/>
    </row>
    <row r="849" spans="1:8" ht="12.75">
      <c r="A849" s="8"/>
      <c r="B849" s="12"/>
      <c r="C849" s="7"/>
      <c r="D849" s="10"/>
      <c r="E849" s="40"/>
      <c r="F849" s="269"/>
      <c r="G849" s="209"/>
      <c r="H849" s="216"/>
    </row>
    <row r="850" spans="1:8" ht="12.75">
      <c r="A850" s="8"/>
      <c r="B850" s="12" t="s">
        <v>103</v>
      </c>
      <c r="C850" s="7"/>
      <c r="D850" s="30"/>
      <c r="E850" s="31"/>
      <c r="F850" s="269"/>
      <c r="G850" s="209"/>
      <c r="H850" s="216"/>
    </row>
    <row r="851" spans="1:8" ht="12.75">
      <c r="A851" s="8"/>
      <c r="B851" s="12"/>
      <c r="C851" s="7"/>
      <c r="D851" s="30"/>
      <c r="E851" s="31"/>
      <c r="F851" s="269"/>
      <c r="G851" s="209"/>
      <c r="H851" s="216"/>
    </row>
    <row r="852" spans="1:8" ht="12.75">
      <c r="A852" s="8"/>
      <c r="B852" s="8" t="s">
        <v>11</v>
      </c>
      <c r="C852" s="7"/>
      <c r="D852" s="30"/>
      <c r="E852" s="31"/>
      <c r="F852" s="269">
        <f>F224</f>
        <v>0</v>
      </c>
      <c r="G852" s="202"/>
      <c r="H852" s="216"/>
    </row>
    <row r="853" spans="1:8" ht="12.75">
      <c r="A853" s="8"/>
      <c r="B853" s="8"/>
      <c r="C853" s="7"/>
      <c r="D853" s="30"/>
      <c r="E853" s="31"/>
      <c r="F853" s="269"/>
      <c r="G853" s="209"/>
      <c r="H853" s="216"/>
    </row>
    <row r="854" spans="1:8" ht="12.75">
      <c r="A854" s="8"/>
      <c r="B854" s="15" t="s">
        <v>21</v>
      </c>
      <c r="C854" s="7"/>
      <c r="D854" s="30"/>
      <c r="E854" s="31"/>
      <c r="F854" s="269">
        <f>F289</f>
        <v>0</v>
      </c>
      <c r="G854" s="202"/>
      <c r="H854" s="216"/>
    </row>
    <row r="855" spans="1:8" ht="12.75">
      <c r="A855" s="8"/>
      <c r="B855" s="8"/>
      <c r="C855" s="7"/>
      <c r="D855" s="30"/>
      <c r="E855" s="31"/>
      <c r="F855" s="269"/>
      <c r="G855" s="209"/>
      <c r="H855" s="216"/>
    </row>
    <row r="856" spans="1:8" ht="12.75">
      <c r="A856" s="8"/>
      <c r="B856" s="15" t="s">
        <v>28</v>
      </c>
      <c r="C856" s="7"/>
      <c r="D856" s="30"/>
      <c r="E856" s="31"/>
      <c r="F856" s="269">
        <f>F328</f>
        <v>0</v>
      </c>
      <c r="G856" s="202"/>
      <c r="H856" s="216"/>
    </row>
    <row r="857" spans="1:8" ht="12.75">
      <c r="A857" s="8"/>
      <c r="B857" s="8"/>
      <c r="C857" s="7"/>
      <c r="D857" s="30"/>
      <c r="E857" s="31"/>
      <c r="F857" s="269"/>
      <c r="G857" s="209"/>
      <c r="H857" s="216"/>
    </row>
    <row r="858" spans="1:8" ht="12.75">
      <c r="A858" s="8"/>
      <c r="B858" s="15" t="s">
        <v>217</v>
      </c>
      <c r="C858" s="7"/>
      <c r="D858" s="30"/>
      <c r="E858" s="31"/>
      <c r="F858" s="269">
        <f>F390</f>
        <v>0</v>
      </c>
      <c r="G858" s="202"/>
      <c r="H858" s="216"/>
    </row>
    <row r="859" spans="1:8" ht="12.75">
      <c r="A859" s="8"/>
      <c r="B859" s="270"/>
      <c r="C859" s="7"/>
      <c r="D859" s="30"/>
      <c r="E859" s="31"/>
      <c r="F859" s="269"/>
      <c r="G859" s="209"/>
      <c r="H859" s="216"/>
    </row>
    <row r="860" spans="1:8" ht="12.75">
      <c r="A860" s="8"/>
      <c r="B860" s="15" t="s">
        <v>171</v>
      </c>
      <c r="C860" s="7"/>
      <c r="D860" s="30"/>
      <c r="E860" s="31"/>
      <c r="F860" s="269">
        <f>F455</f>
        <v>0</v>
      </c>
      <c r="G860" s="202"/>
      <c r="H860" s="216"/>
    </row>
    <row r="861" spans="1:8" ht="12.75">
      <c r="A861" s="8"/>
      <c r="B861" s="8"/>
      <c r="C861" s="7"/>
      <c r="D861" s="30"/>
      <c r="E861" s="31"/>
      <c r="F861" s="269"/>
      <c r="G861" s="209"/>
      <c r="H861" s="216"/>
    </row>
    <row r="862" spans="1:8" ht="12.75">
      <c r="A862" s="8"/>
      <c r="B862" s="15" t="s">
        <v>37</v>
      </c>
      <c r="C862" s="7"/>
      <c r="D862" s="30"/>
      <c r="E862" s="31"/>
      <c r="F862" s="269">
        <f>F548</f>
        <v>0</v>
      </c>
      <c r="G862" s="202"/>
      <c r="H862" s="216"/>
    </row>
    <row r="863" spans="1:8" ht="12.75">
      <c r="A863" s="8"/>
      <c r="B863" s="8"/>
      <c r="C863" s="7"/>
      <c r="D863" s="30"/>
      <c r="E863" s="31"/>
      <c r="F863" s="269"/>
      <c r="G863" s="209"/>
      <c r="H863" s="216"/>
    </row>
    <row r="864" spans="1:8" ht="12.75">
      <c r="A864" s="8"/>
      <c r="B864" s="15" t="s">
        <v>218</v>
      </c>
      <c r="C864" s="7"/>
      <c r="D864" s="30"/>
      <c r="E864" s="31"/>
      <c r="F864" s="269">
        <f>F571</f>
        <v>0</v>
      </c>
      <c r="G864" s="202"/>
      <c r="H864" s="216"/>
    </row>
    <row r="865" spans="1:8" ht="12.75">
      <c r="A865" s="8"/>
      <c r="B865" s="8"/>
      <c r="C865" s="7"/>
      <c r="D865" s="30"/>
      <c r="E865" s="31"/>
      <c r="F865" s="269"/>
      <c r="G865" s="209"/>
      <c r="H865" s="216"/>
    </row>
    <row r="866" spans="1:8" ht="12.75">
      <c r="A866" s="8"/>
      <c r="B866" s="15" t="s">
        <v>219</v>
      </c>
      <c r="C866" s="7"/>
      <c r="D866" s="30"/>
      <c r="E866" s="31"/>
      <c r="F866" s="269"/>
      <c r="G866" s="209"/>
      <c r="H866" s="216"/>
    </row>
    <row r="867" spans="1:8" ht="12.75">
      <c r="A867" s="8"/>
      <c r="B867" s="15" t="s">
        <v>109</v>
      </c>
      <c r="C867" s="7"/>
      <c r="D867" s="30"/>
      <c r="E867" s="31"/>
      <c r="F867" s="269">
        <f>F626</f>
        <v>0</v>
      </c>
      <c r="G867" s="202"/>
      <c r="H867" s="216"/>
    </row>
    <row r="868" spans="1:8" ht="12.75">
      <c r="A868" s="8"/>
      <c r="B868" s="232"/>
      <c r="C868" s="7"/>
      <c r="D868" s="30"/>
      <c r="E868" s="31"/>
      <c r="F868" s="269"/>
      <c r="G868" s="209"/>
      <c r="H868" s="216"/>
    </row>
    <row r="869" spans="1:8" ht="12.75">
      <c r="A869" s="8"/>
      <c r="B869" s="15" t="s">
        <v>221</v>
      </c>
      <c r="C869" s="7"/>
      <c r="D869" s="30"/>
      <c r="E869" s="31"/>
      <c r="F869" s="269">
        <f>F757</f>
        <v>0</v>
      </c>
      <c r="G869" s="202"/>
      <c r="H869" s="216"/>
    </row>
    <row r="870" spans="1:8" ht="12.75">
      <c r="A870" s="8"/>
      <c r="B870" s="15"/>
      <c r="C870" s="7"/>
      <c r="D870" s="30"/>
      <c r="E870" s="31"/>
      <c r="F870" s="269"/>
      <c r="G870" s="209"/>
      <c r="H870" s="216"/>
    </row>
    <row r="871" spans="1:8" ht="12.75">
      <c r="A871" s="8"/>
      <c r="B871" s="15" t="s">
        <v>417</v>
      </c>
      <c r="C871" s="7"/>
      <c r="D871" s="30"/>
      <c r="E871" s="31"/>
      <c r="F871" s="269">
        <f>F798</f>
        <v>0</v>
      </c>
      <c r="G871" s="202"/>
      <c r="H871" s="216"/>
    </row>
    <row r="872" spans="1:8" ht="12.75">
      <c r="A872" s="8"/>
      <c r="B872" s="232"/>
      <c r="C872" s="7"/>
      <c r="D872" s="30"/>
      <c r="E872" s="31"/>
      <c r="F872" s="269"/>
      <c r="G872" s="209"/>
      <c r="H872" s="216"/>
    </row>
    <row r="873" spans="1:8" ht="12.75">
      <c r="A873" s="8"/>
      <c r="B873" s="15" t="s">
        <v>220</v>
      </c>
      <c r="C873" s="7"/>
      <c r="D873" s="30"/>
      <c r="E873" s="31"/>
      <c r="F873" s="269">
        <f>F843</f>
        <v>0</v>
      </c>
      <c r="G873" s="202"/>
      <c r="H873" s="216"/>
    </row>
    <row r="874" spans="1:8" ht="12.75">
      <c r="A874" s="8"/>
      <c r="B874" s="15"/>
      <c r="C874" s="7"/>
      <c r="D874" s="30"/>
      <c r="E874" s="31"/>
      <c r="F874" s="269"/>
      <c r="G874" s="209"/>
      <c r="H874" s="216"/>
    </row>
    <row r="875" spans="1:8" ht="12.75">
      <c r="A875" s="7"/>
      <c r="B875" s="19" t="s">
        <v>67</v>
      </c>
      <c r="C875" s="7"/>
      <c r="D875" s="10"/>
      <c r="E875" s="40"/>
      <c r="F875" s="271">
        <f>SUM(F848:F874)</f>
        <v>0</v>
      </c>
      <c r="G875" s="202"/>
      <c r="H875" s="216"/>
    </row>
    <row r="876" spans="1:8" ht="12.75">
      <c r="A876" s="7"/>
      <c r="B876" s="8"/>
      <c r="C876" s="7"/>
      <c r="D876" s="10"/>
      <c r="E876" s="40"/>
      <c r="F876" s="271"/>
      <c r="G876" s="210"/>
      <c r="H876" s="216"/>
    </row>
    <row r="877" spans="6:7" ht="12.75">
      <c r="F877" s="77"/>
      <c r="G877" s="218"/>
    </row>
    <row r="878" spans="6:7" ht="12.75">
      <c r="F878" s="77"/>
      <c r="G878" s="218"/>
    </row>
    <row r="879" spans="6:7" ht="12.75">
      <c r="F879" s="77"/>
      <c r="G879" s="218"/>
    </row>
    <row r="880" spans="6:7" ht="12.75">
      <c r="F880" s="77"/>
      <c r="G880" s="218"/>
    </row>
    <row r="881" spans="6:7" ht="12.75">
      <c r="F881" s="77"/>
      <c r="G881" s="218"/>
    </row>
    <row r="882" spans="6:7" ht="12.75">
      <c r="F882" s="77"/>
      <c r="G882" s="218"/>
    </row>
    <row r="883" spans="6:7" ht="12.75">
      <c r="F883" s="77"/>
      <c r="G883" s="218"/>
    </row>
    <row r="884" spans="6:7" ht="12.75">
      <c r="F884" s="77"/>
      <c r="G884" s="218"/>
    </row>
    <row r="885" spans="6:7" ht="12.75">
      <c r="F885" s="77"/>
      <c r="G885" s="218"/>
    </row>
    <row r="886" spans="6:7" ht="12.75">
      <c r="F886" s="77"/>
      <c r="G886" s="218"/>
    </row>
    <row r="887" spans="6:7" ht="12.75">
      <c r="F887" s="77"/>
      <c r="G887" s="218"/>
    </row>
    <row r="888" spans="6:7" ht="12.75">
      <c r="F888" s="77"/>
      <c r="G888" s="218"/>
    </row>
    <row r="889" spans="6:7" ht="12.75">
      <c r="F889" s="77"/>
      <c r="G889" s="218"/>
    </row>
    <row r="890" spans="6:7" ht="12.75">
      <c r="F890" s="77"/>
      <c r="G890" s="218"/>
    </row>
    <row r="891" spans="6:7" ht="12.75">
      <c r="F891" s="77"/>
      <c r="G891" s="218"/>
    </row>
    <row r="892" spans="6:7" ht="12.75">
      <c r="F892" s="77"/>
      <c r="G892" s="218"/>
    </row>
    <row r="893" spans="6:7" ht="12.75">
      <c r="F893" s="77"/>
      <c r="G893" s="218"/>
    </row>
    <row r="894" spans="6:7" ht="12.75">
      <c r="F894" s="77"/>
      <c r="G894" s="218"/>
    </row>
    <row r="895" spans="6:7" ht="12.75">
      <c r="F895" s="77"/>
      <c r="G895" s="218"/>
    </row>
    <row r="896" spans="6:7" ht="12.75">
      <c r="F896" s="77"/>
      <c r="G896" s="218"/>
    </row>
    <row r="897" spans="6:7" ht="12.75">
      <c r="F897" s="77"/>
      <c r="G897" s="218"/>
    </row>
    <row r="898" spans="6:7" ht="12.75">
      <c r="F898" s="77"/>
      <c r="G898" s="218"/>
    </row>
    <row r="899" spans="6:7" ht="12.75">
      <c r="F899" s="77"/>
      <c r="G899" s="218"/>
    </row>
    <row r="900" spans="6:7" ht="12.75">
      <c r="F900" s="77"/>
      <c r="G900" s="218"/>
    </row>
    <row r="901" spans="6:7" ht="12.75">
      <c r="F901" s="77"/>
      <c r="G901" s="218"/>
    </row>
    <row r="902" spans="6:7" ht="12.75">
      <c r="F902" s="77"/>
      <c r="G902" s="218"/>
    </row>
    <row r="903" spans="6:7" ht="12.75">
      <c r="F903" s="77"/>
      <c r="G903" s="218"/>
    </row>
    <row r="904" spans="6:7" ht="12.75">
      <c r="F904" s="77"/>
      <c r="G904" s="218"/>
    </row>
    <row r="905" spans="6:7" ht="12.75">
      <c r="F905" s="77"/>
      <c r="G905" s="218"/>
    </row>
    <row r="906" spans="6:7" ht="12.75">
      <c r="F906" s="77"/>
      <c r="G906" s="218"/>
    </row>
    <row r="907" spans="6:7" ht="12.75">
      <c r="F907" s="77"/>
      <c r="G907" s="218"/>
    </row>
    <row r="908" spans="6:7" ht="12.75">
      <c r="F908" s="77"/>
      <c r="G908" s="218"/>
    </row>
    <row r="909" spans="6:7" ht="12.75">
      <c r="F909" s="77"/>
      <c r="G909" s="218"/>
    </row>
    <row r="910" spans="6:7" ht="12.75">
      <c r="F910" s="77"/>
      <c r="G910" s="218"/>
    </row>
    <row r="911" spans="6:7" ht="12.75">
      <c r="F911" s="77"/>
      <c r="G911" s="218"/>
    </row>
    <row r="912" spans="6:7" ht="12.75">
      <c r="F912" s="77"/>
      <c r="G912" s="218"/>
    </row>
    <row r="913" spans="6:7" ht="12.75">
      <c r="F913" s="77"/>
      <c r="G913" s="218"/>
    </row>
    <row r="914" spans="6:7" ht="12.75">
      <c r="F914" s="77"/>
      <c r="G914" s="218"/>
    </row>
    <row r="915" spans="6:7" ht="12.75">
      <c r="F915" s="77"/>
      <c r="G915" s="218"/>
    </row>
    <row r="916" spans="6:7" ht="12.75">
      <c r="F916" s="77"/>
      <c r="G916" s="218"/>
    </row>
    <row r="917" spans="6:7" ht="12.75">
      <c r="F917" s="77"/>
      <c r="G917" s="218"/>
    </row>
    <row r="918" spans="6:7" ht="12.75">
      <c r="F918" s="77"/>
      <c r="G918" s="218"/>
    </row>
    <row r="919" spans="6:7" ht="12.75">
      <c r="F919" s="77"/>
      <c r="G919" s="218"/>
    </row>
    <row r="920" spans="6:7" ht="12.75">
      <c r="F920" s="77"/>
      <c r="G920" s="218"/>
    </row>
    <row r="921" spans="6:7" ht="12.75">
      <c r="F921" s="77"/>
      <c r="G921" s="218"/>
    </row>
    <row r="922" spans="6:7" ht="12.75">
      <c r="F922" s="77"/>
      <c r="G922" s="218"/>
    </row>
    <row r="923" spans="6:7" ht="12.75">
      <c r="F923" s="77"/>
      <c r="G923" s="218"/>
    </row>
    <row r="924" spans="6:7" ht="12.75">
      <c r="F924" s="77"/>
      <c r="G924" s="218"/>
    </row>
    <row r="925" spans="6:7" ht="12.75">
      <c r="F925" s="77"/>
      <c r="G925" s="218"/>
    </row>
    <row r="926" spans="6:7" ht="12.75">
      <c r="F926" s="77"/>
      <c r="G926" s="218"/>
    </row>
    <row r="927" spans="6:7" ht="12.75">
      <c r="F927" s="77"/>
      <c r="G927" s="218"/>
    </row>
    <row r="928" spans="6:7" ht="12.75">
      <c r="F928" s="77"/>
      <c r="G928" s="218"/>
    </row>
    <row r="929" spans="6:7" ht="12.75">
      <c r="F929" s="77"/>
      <c r="G929" s="218"/>
    </row>
    <row r="930" spans="6:7" ht="12.75">
      <c r="F930" s="77"/>
      <c r="G930" s="218"/>
    </row>
    <row r="931" spans="6:7" ht="12.75">
      <c r="F931" s="77"/>
      <c r="G931" s="218"/>
    </row>
    <row r="932" spans="6:7" ht="12.75">
      <c r="F932" s="77"/>
      <c r="G932" s="218"/>
    </row>
    <row r="933" spans="6:7" ht="12.75">
      <c r="F933" s="77"/>
      <c r="G933" s="218"/>
    </row>
    <row r="934" spans="6:7" ht="12.75">
      <c r="F934" s="77"/>
      <c r="G934" s="218"/>
    </row>
    <row r="935" spans="6:7" ht="12.75">
      <c r="F935" s="77"/>
      <c r="G935" s="218"/>
    </row>
    <row r="936" spans="6:7" ht="12.75">
      <c r="F936" s="77"/>
      <c r="G936" s="218"/>
    </row>
    <row r="937" spans="6:7" ht="12.75">
      <c r="F937" s="77"/>
      <c r="G937" s="218"/>
    </row>
    <row r="938" spans="6:7" ht="12.75">
      <c r="F938" s="77"/>
      <c r="G938" s="218"/>
    </row>
    <row r="939" spans="6:7" ht="12.75">
      <c r="F939" s="77"/>
      <c r="G939" s="218"/>
    </row>
    <row r="940" spans="6:7" ht="12.75">
      <c r="F940" s="77"/>
      <c r="G940" s="218"/>
    </row>
    <row r="941" spans="6:7" ht="12.75">
      <c r="F941" s="77"/>
      <c r="G941" s="218"/>
    </row>
    <row r="942" spans="6:7" ht="12.75">
      <c r="F942" s="77"/>
      <c r="G942" s="218"/>
    </row>
    <row r="943" spans="6:7" ht="12.75">
      <c r="F943" s="77"/>
      <c r="G943" s="218"/>
    </row>
    <row r="944" spans="6:7" ht="12.75">
      <c r="F944" s="77"/>
      <c r="G944" s="218"/>
    </row>
    <row r="945" spans="6:7" ht="12.75">
      <c r="F945" s="77"/>
      <c r="G945" s="218"/>
    </row>
    <row r="946" spans="6:7" ht="12.75">
      <c r="F946" s="77"/>
      <c r="G946" s="218"/>
    </row>
    <row r="947" spans="6:7" ht="12.75">
      <c r="F947" s="77"/>
      <c r="G947" s="218"/>
    </row>
    <row r="948" spans="6:7" ht="12.75">
      <c r="F948" s="77"/>
      <c r="G948" s="218"/>
    </row>
    <row r="949" spans="6:7" ht="12.75">
      <c r="F949" s="77"/>
      <c r="G949" s="218"/>
    </row>
    <row r="950" spans="6:7" ht="12.75">
      <c r="F950" s="77"/>
      <c r="G950" s="218"/>
    </row>
    <row r="951" spans="6:7" ht="12.75">
      <c r="F951" s="77"/>
      <c r="G951" s="218"/>
    </row>
    <row r="952" spans="6:7" ht="12.75">
      <c r="F952" s="77"/>
      <c r="G952" s="218"/>
    </row>
    <row r="953" spans="6:7" ht="12.75">
      <c r="F953" s="77"/>
      <c r="G953" s="218"/>
    </row>
    <row r="954" spans="6:7" ht="12.75">
      <c r="F954" s="77"/>
      <c r="G954" s="218"/>
    </row>
    <row r="955" spans="6:7" ht="12.75">
      <c r="F955" s="77"/>
      <c r="G955" s="218"/>
    </row>
    <row r="956" spans="6:7" ht="12.75">
      <c r="F956" s="77"/>
      <c r="G956" s="218"/>
    </row>
    <row r="957" spans="6:7" ht="12.75">
      <c r="F957" s="77"/>
      <c r="G957" s="218"/>
    </row>
    <row r="958" spans="6:7" ht="12.75">
      <c r="F958" s="77"/>
      <c r="G958" s="218"/>
    </row>
    <row r="959" spans="6:7" ht="12.75">
      <c r="F959" s="77"/>
      <c r="G959" s="218"/>
    </row>
    <row r="960" spans="6:7" ht="12.75">
      <c r="F960" s="77"/>
      <c r="G960" s="218"/>
    </row>
    <row r="961" spans="6:7" ht="12.75">
      <c r="F961" s="77"/>
      <c r="G961" s="218"/>
    </row>
    <row r="962" spans="6:7" ht="12.75">
      <c r="F962" s="77"/>
      <c r="G962" s="218"/>
    </row>
    <row r="963" spans="6:7" ht="12.75">
      <c r="F963" s="77"/>
      <c r="G963" s="218"/>
    </row>
    <row r="964" spans="6:7" ht="12.75">
      <c r="F964" s="77"/>
      <c r="G964" s="218"/>
    </row>
    <row r="965" spans="6:7" ht="12.75">
      <c r="F965" s="77"/>
      <c r="G965" s="218"/>
    </row>
    <row r="966" spans="6:7" ht="12.75">
      <c r="F966" s="77"/>
      <c r="G966" s="218"/>
    </row>
    <row r="967" spans="6:7" ht="12.75">
      <c r="F967" s="77"/>
      <c r="G967" s="218"/>
    </row>
    <row r="968" spans="6:7" ht="12.75">
      <c r="F968" s="77"/>
      <c r="G968" s="218"/>
    </row>
    <row r="969" spans="6:7" ht="12.75">
      <c r="F969" s="77"/>
      <c r="G969" s="218"/>
    </row>
    <row r="970" spans="6:7" ht="12.75">
      <c r="F970" s="77"/>
      <c r="G970" s="218"/>
    </row>
    <row r="971" spans="6:7" ht="12.75">
      <c r="F971" s="77"/>
      <c r="G971" s="218"/>
    </row>
    <row r="972" spans="6:7" ht="12.75">
      <c r="F972" s="77"/>
      <c r="G972" s="218"/>
    </row>
    <row r="973" spans="6:7" ht="12.75">
      <c r="F973" s="77"/>
      <c r="G973" s="218"/>
    </row>
    <row r="974" spans="6:7" ht="12.75">
      <c r="F974" s="77"/>
      <c r="G974" s="218"/>
    </row>
    <row r="975" spans="6:7" ht="12.75">
      <c r="F975" s="77"/>
      <c r="G975" s="218"/>
    </row>
    <row r="976" spans="6:7" ht="12.75">
      <c r="F976" s="77"/>
      <c r="G976" s="218"/>
    </row>
    <row r="977" spans="6:7" ht="12.75">
      <c r="F977" s="77"/>
      <c r="G977" s="218"/>
    </row>
    <row r="978" spans="6:7" ht="12.75">
      <c r="F978" s="77"/>
      <c r="G978" s="218"/>
    </row>
    <row r="979" spans="6:7" ht="12.75">
      <c r="F979" s="77"/>
      <c r="G979" s="218"/>
    </row>
    <row r="980" spans="6:7" ht="12.75">
      <c r="F980" s="77"/>
      <c r="G980" s="218"/>
    </row>
    <row r="981" spans="6:7" ht="12.75">
      <c r="F981" s="77"/>
      <c r="G981" s="218"/>
    </row>
    <row r="982" spans="6:7" ht="12.75">
      <c r="F982" s="77"/>
      <c r="G982" s="218"/>
    </row>
    <row r="983" spans="6:7" ht="12.75">
      <c r="F983" s="77"/>
      <c r="G983" s="218"/>
    </row>
    <row r="984" spans="6:7" ht="12.75">
      <c r="F984" s="77"/>
      <c r="G984" s="218"/>
    </row>
    <row r="985" spans="6:7" ht="12.75">
      <c r="F985" s="77"/>
      <c r="G985" s="218"/>
    </row>
    <row r="986" spans="6:7" ht="12.75">
      <c r="F986" s="77"/>
      <c r="G986" s="218"/>
    </row>
    <row r="987" spans="6:7" ht="12.75">
      <c r="F987" s="77"/>
      <c r="G987" s="218"/>
    </row>
    <row r="988" spans="6:7" ht="12.75">
      <c r="F988" s="77"/>
      <c r="G988" s="218"/>
    </row>
    <row r="989" spans="6:7" ht="12.75">
      <c r="F989" s="77"/>
      <c r="G989" s="218"/>
    </row>
    <row r="990" spans="6:7" ht="12.75">
      <c r="F990" s="77"/>
      <c r="G990" s="218"/>
    </row>
    <row r="991" spans="6:7" ht="12.75">
      <c r="F991" s="77"/>
      <c r="G991" s="218"/>
    </row>
    <row r="992" spans="6:7" ht="12.75">
      <c r="F992" s="77"/>
      <c r="G992" s="218"/>
    </row>
    <row r="993" spans="6:7" ht="12.75">
      <c r="F993" s="77"/>
      <c r="G993" s="218"/>
    </row>
    <row r="994" spans="6:7" ht="12.75">
      <c r="F994" s="77"/>
      <c r="G994" s="218"/>
    </row>
    <row r="995" spans="6:7" ht="12.75">
      <c r="F995" s="77"/>
      <c r="G995" s="218"/>
    </row>
    <row r="996" spans="6:7" ht="12.75">
      <c r="F996" s="77"/>
      <c r="G996" s="218"/>
    </row>
    <row r="997" spans="6:7" ht="12.75">
      <c r="F997" s="77"/>
      <c r="G997" s="218"/>
    </row>
    <row r="998" spans="6:7" ht="12.75">
      <c r="F998" s="77"/>
      <c r="G998" s="218"/>
    </row>
    <row r="999" spans="6:7" ht="12.75">
      <c r="F999" s="77"/>
      <c r="G999" s="218"/>
    </row>
    <row r="1000" spans="6:7" ht="12.75">
      <c r="F1000" s="77"/>
      <c r="G1000" s="218"/>
    </row>
    <row r="1001" spans="6:7" ht="12.75">
      <c r="F1001" s="77"/>
      <c r="G1001" s="218"/>
    </row>
    <row r="1002" spans="6:7" ht="12.75">
      <c r="F1002" s="77"/>
      <c r="G1002" s="218"/>
    </row>
    <row r="1003" spans="6:7" ht="12.75">
      <c r="F1003" s="77"/>
      <c r="G1003" s="218"/>
    </row>
    <row r="1004" spans="6:7" ht="12.75">
      <c r="F1004" s="77"/>
      <c r="G1004" s="218"/>
    </row>
    <row r="1005" spans="6:7" ht="12.75">
      <c r="F1005" s="77"/>
      <c r="G1005" s="218"/>
    </row>
    <row r="1006" spans="6:7" ht="12.75">
      <c r="F1006" s="77"/>
      <c r="G1006" s="218"/>
    </row>
    <row r="1007" spans="6:7" ht="12.75">
      <c r="F1007" s="77"/>
      <c r="G1007" s="218"/>
    </row>
  </sheetData>
  <mergeCells count="17">
    <mergeCell ref="H555:H562"/>
    <mergeCell ref="H579:H584"/>
    <mergeCell ref="H653:H668"/>
    <mergeCell ref="B22:F22"/>
    <mergeCell ref="H321:H327"/>
    <mergeCell ref="H413:H420"/>
    <mergeCell ref="H444:H450"/>
    <mergeCell ref="A20:F20"/>
    <mergeCell ref="A24:F24"/>
    <mergeCell ref="A26:F26"/>
    <mergeCell ref="A28:F28"/>
    <mergeCell ref="H363:H367"/>
    <mergeCell ref="H141:H149"/>
    <mergeCell ref="H158:H167"/>
    <mergeCell ref="H171:H181"/>
    <mergeCell ref="H241:H248"/>
    <mergeCell ref="H255:H270"/>
  </mergeCells>
  <printOptions/>
  <pageMargins left="0.31496062992126" right="0.196850393700787" top="0.393700787401575" bottom="0.433070866141732" header="0.236220472440945" footer="0.236220472440945"/>
  <pageSetup firstPageNumber="1" useFirstPageNumber="1" horizontalDpi="600" verticalDpi="600" orientation="portrait" paperSize="9" scale="64" r:id="rId1"/>
  <headerFooter differentFirst="1" alignWithMargins="0">
    <oddHeader>&amp;LBILL OF QUANTITIES FOR PROPOSED UBA BANK, KONO BRANCH
 &amp;RMay 2023</oddHeader>
    <oddFooter>&amp;C&amp;P</oddFooter>
  </headerFooter>
  <rowBreaks count="16" manualBreakCount="16">
    <brk id="62" max="16383" man="1"/>
    <brk id="120" max="16383" man="1"/>
    <brk id="183" max="16383" man="1"/>
    <brk id="230" max="16383" man="1"/>
    <brk id="290" max="16383" man="1"/>
    <brk id="329" max="16383" man="1"/>
    <brk id="390" max="16383" man="1"/>
    <brk id="455" max="16383" man="1"/>
    <brk id="498" max="16383" man="1"/>
    <brk id="548" max="16383" man="1"/>
    <brk id="574" max="16383" man="1"/>
    <brk id="626" max="16383" man="1"/>
    <brk id="692" max="16383" man="1"/>
    <brk id="758" max="16383" man="1"/>
    <brk id="798" max="16383" man="1"/>
    <brk id="8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9"/>
  <sheetViews>
    <sheetView view="pageBreakPreview" zoomScale="60" zoomScalePageLayoutView="62" workbookViewId="0" topLeftCell="A1">
      <selection activeCell="M109" sqref="M109"/>
    </sheetView>
  </sheetViews>
  <sheetFormatPr defaultColWidth="9.28125" defaultRowHeight="12.75"/>
  <cols>
    <col min="1" max="1" width="7.28125" style="134" customWidth="1"/>
    <col min="2" max="2" width="62.57421875" style="81" customWidth="1"/>
    <col min="3" max="3" width="10.28125" style="135" customWidth="1"/>
    <col min="4" max="4" width="16.140625" style="131" customWidth="1"/>
    <col min="5" max="5" width="22.7109375" style="219" customWidth="1"/>
    <col min="6" max="6" width="26.57421875" style="1" customWidth="1"/>
    <col min="7" max="7" width="51.28125" style="214" customWidth="1"/>
    <col min="8" max="16384" width="9.28125" style="133" customWidth="1"/>
  </cols>
  <sheetData>
    <row r="1" spans="5:6" ht="12.75">
      <c r="E1" s="136"/>
      <c r="F1" s="33"/>
    </row>
    <row r="2" spans="5:6" ht="12.75">
      <c r="E2" s="136"/>
      <c r="F2" s="33"/>
    </row>
    <row r="3" spans="1:6" ht="21" customHeight="1">
      <c r="A3" s="82" t="s">
        <v>0</v>
      </c>
      <c r="B3" s="82" t="s">
        <v>1</v>
      </c>
      <c r="C3" s="82" t="s">
        <v>2</v>
      </c>
      <c r="D3" s="83" t="s">
        <v>3</v>
      </c>
      <c r="E3" s="84" t="s">
        <v>231</v>
      </c>
      <c r="F3" s="9" t="s">
        <v>232</v>
      </c>
    </row>
    <row r="4" spans="1:6" ht="21" customHeight="1">
      <c r="A4" s="82"/>
      <c r="B4" s="82"/>
      <c r="C4" s="82"/>
      <c r="D4" s="86"/>
      <c r="E4" s="59"/>
      <c r="F4" s="9"/>
    </row>
    <row r="5" spans="1:6" ht="21" customHeight="1">
      <c r="A5" s="82"/>
      <c r="B5" s="26" t="s">
        <v>11</v>
      </c>
      <c r="C5" s="82"/>
      <c r="D5" s="86"/>
      <c r="E5" s="59"/>
      <c r="F5" s="9"/>
    </row>
    <row r="6" spans="1:6" ht="21" customHeight="1">
      <c r="A6" s="87"/>
      <c r="B6" s="60" t="s">
        <v>107</v>
      </c>
      <c r="C6" s="88"/>
      <c r="D6" s="14"/>
      <c r="E6" s="59"/>
      <c r="F6" s="11"/>
    </row>
    <row r="7" spans="1:6" ht="12" customHeight="1">
      <c r="A7" s="87"/>
      <c r="B7" s="27"/>
      <c r="C7" s="82"/>
      <c r="D7" s="86"/>
      <c r="E7" s="59"/>
      <c r="F7" s="11"/>
    </row>
    <row r="8" spans="1:6" ht="12.75">
      <c r="A8" s="87"/>
      <c r="B8" s="89" t="s">
        <v>12</v>
      </c>
      <c r="C8" s="82"/>
      <c r="D8" s="86"/>
      <c r="E8" s="59"/>
      <c r="F8" s="11"/>
    </row>
    <row r="9" spans="1:6" ht="12.75">
      <c r="A9" s="87"/>
      <c r="B9" s="89"/>
      <c r="C9" s="82"/>
      <c r="D9" s="86"/>
      <c r="E9" s="59"/>
      <c r="F9" s="11"/>
    </row>
    <row r="10" spans="1:6" ht="12.75">
      <c r="A10" s="87" t="s">
        <v>4</v>
      </c>
      <c r="B10" s="27" t="s">
        <v>566</v>
      </c>
      <c r="C10" s="90"/>
      <c r="D10" s="86"/>
      <c r="E10" s="59"/>
      <c r="F10" s="11"/>
    </row>
    <row r="11" spans="1:6" ht="20.4">
      <c r="A11" s="91"/>
      <c r="B11" s="27" t="s">
        <v>191</v>
      </c>
      <c r="C11" s="87" t="s">
        <v>73</v>
      </c>
      <c r="D11" s="86">
        <v>8</v>
      </c>
      <c r="E11" s="59">
        <f>'MAIN BANK BUIDLING '!E71</f>
        <v>0</v>
      </c>
      <c r="F11" s="11">
        <f>E11*D11</f>
        <v>0</v>
      </c>
    </row>
    <row r="12" spans="1:6" ht="15" customHeight="1">
      <c r="A12" s="87"/>
      <c r="B12" s="27"/>
      <c r="C12" s="87"/>
      <c r="D12" s="86"/>
      <c r="E12" s="59"/>
      <c r="F12" s="11"/>
    </row>
    <row r="13" spans="1:6" ht="12.75">
      <c r="A13" s="87" t="s">
        <v>50</v>
      </c>
      <c r="B13" s="27" t="s">
        <v>75</v>
      </c>
      <c r="C13" s="87"/>
      <c r="D13" s="86"/>
      <c r="E13" s="59"/>
      <c r="F13" s="11"/>
    </row>
    <row r="14" spans="1:6" ht="20.4">
      <c r="A14" s="87"/>
      <c r="B14" s="27" t="s">
        <v>193</v>
      </c>
      <c r="C14" s="87" t="s">
        <v>73</v>
      </c>
      <c r="D14" s="86">
        <v>4</v>
      </c>
      <c r="E14" s="59">
        <f>E11</f>
        <v>0</v>
      </c>
      <c r="F14" s="11">
        <f>E14*D14</f>
        <v>0</v>
      </c>
    </row>
    <row r="15" spans="1:6" ht="12.75">
      <c r="A15" s="87"/>
      <c r="B15" s="27" t="s">
        <v>144</v>
      </c>
      <c r="C15" s="87"/>
      <c r="D15" s="86"/>
      <c r="E15" s="59"/>
      <c r="F15" s="11"/>
    </row>
    <row r="16" spans="1:6" ht="12.75">
      <c r="A16" s="87"/>
      <c r="B16" s="27"/>
      <c r="C16" s="87"/>
      <c r="D16" s="86"/>
      <c r="E16" s="59"/>
      <c r="F16" s="11"/>
    </row>
    <row r="17" spans="1:6" ht="12.75">
      <c r="A17" s="87" t="s">
        <v>50</v>
      </c>
      <c r="B17" s="27" t="s">
        <v>230</v>
      </c>
      <c r="C17" s="87"/>
      <c r="D17" s="86"/>
      <c r="E17" s="59"/>
      <c r="F17" s="11"/>
    </row>
    <row r="18" spans="1:6" ht="12.75">
      <c r="A18" s="87"/>
      <c r="B18" s="27" t="s">
        <v>86</v>
      </c>
      <c r="C18" s="87"/>
      <c r="D18" s="86"/>
      <c r="E18" s="59" t="s">
        <v>69</v>
      </c>
      <c r="F18" s="11">
        <f>(F11+F14)*0.5</f>
        <v>0</v>
      </c>
    </row>
    <row r="19" spans="1:6" ht="12.75">
      <c r="A19" s="87"/>
      <c r="B19" s="27" t="s">
        <v>87</v>
      </c>
      <c r="C19" s="87"/>
      <c r="D19" s="86"/>
      <c r="E19" s="59"/>
      <c r="F19" s="11"/>
    </row>
    <row r="20" spans="1:6" ht="12.75">
      <c r="A20" s="87"/>
      <c r="B20" s="27"/>
      <c r="C20" s="87"/>
      <c r="D20" s="86"/>
      <c r="E20" s="59"/>
      <c r="F20" s="11"/>
    </row>
    <row r="21" spans="1:6" ht="12.75">
      <c r="A21" s="87"/>
      <c r="B21" s="28" t="s">
        <v>233</v>
      </c>
      <c r="C21" s="87"/>
      <c r="D21" s="86"/>
      <c r="E21" s="59"/>
      <c r="F21" s="11"/>
    </row>
    <row r="22" spans="1:6" ht="20.4">
      <c r="A22" s="87" t="s">
        <v>51</v>
      </c>
      <c r="B22" s="27" t="s">
        <v>234</v>
      </c>
      <c r="C22" s="87" t="s">
        <v>73</v>
      </c>
      <c r="D22" s="86">
        <v>53</v>
      </c>
      <c r="E22" s="59">
        <f>'MAIN BANK BUIDLING '!E84</f>
        <v>0</v>
      </c>
      <c r="F22" s="11">
        <f>E22*D22</f>
        <v>0</v>
      </c>
    </row>
    <row r="23" spans="1:6" ht="12.75" customHeight="1">
      <c r="A23" s="87"/>
      <c r="B23" s="27"/>
      <c r="C23" s="87"/>
      <c r="D23" s="86"/>
      <c r="E23" s="59"/>
      <c r="F23" s="11"/>
    </row>
    <row r="24" spans="1:6" ht="12.75">
      <c r="A24" s="87"/>
      <c r="B24" s="60" t="s">
        <v>125</v>
      </c>
      <c r="C24" s="87"/>
      <c r="D24" s="86"/>
      <c r="E24" s="59"/>
      <c r="F24" s="11"/>
    </row>
    <row r="25" spans="1:6" ht="12.75">
      <c r="A25" s="87" t="s">
        <v>52</v>
      </c>
      <c r="B25" s="27" t="s">
        <v>76</v>
      </c>
      <c r="C25" s="87"/>
      <c r="D25" s="86"/>
      <c r="E25" s="59"/>
      <c r="F25" s="11"/>
    </row>
    <row r="26" spans="1:6" ht="20.4">
      <c r="A26" s="87"/>
      <c r="B26" s="27" t="s">
        <v>77</v>
      </c>
      <c r="C26" s="87" t="s">
        <v>73</v>
      </c>
      <c r="D26" s="86">
        <v>9</v>
      </c>
      <c r="E26" s="59">
        <f>'MAIN BANK BUIDLING '!E88</f>
        <v>0</v>
      </c>
      <c r="F26" s="11">
        <f>E26*D26</f>
        <v>0</v>
      </c>
    </row>
    <row r="27" spans="1:6" ht="12.75">
      <c r="A27" s="87"/>
      <c r="B27" s="27"/>
      <c r="C27" s="87"/>
      <c r="D27" s="86"/>
      <c r="E27" s="59"/>
      <c r="F27" s="11"/>
    </row>
    <row r="28" spans="1:6" ht="20.4">
      <c r="A28" s="87" t="s">
        <v>53</v>
      </c>
      <c r="B28" s="27" t="s">
        <v>126</v>
      </c>
      <c r="C28" s="87" t="s">
        <v>73</v>
      </c>
      <c r="D28" s="86">
        <v>3</v>
      </c>
      <c r="E28" s="59">
        <f>'MAIN BANK BUIDLING '!E90</f>
        <v>0</v>
      </c>
      <c r="F28" s="11">
        <f>E28*D28</f>
        <v>0</v>
      </c>
    </row>
    <row r="29" spans="1:6" ht="12.75">
      <c r="A29" s="87"/>
      <c r="B29" s="27" t="s">
        <v>118</v>
      </c>
      <c r="C29" s="87"/>
      <c r="D29" s="86"/>
      <c r="E29" s="59"/>
      <c r="F29" s="11"/>
    </row>
    <row r="30" spans="1:6" ht="20.4">
      <c r="A30" s="87"/>
      <c r="B30" s="27" t="s">
        <v>607</v>
      </c>
      <c r="C30" s="87" t="s">
        <v>73</v>
      </c>
      <c r="D30" s="86">
        <v>9</v>
      </c>
      <c r="E30" s="59">
        <f>'MAIN BANK BUIDLING '!E92</f>
        <v>0</v>
      </c>
      <c r="F30" s="11">
        <f>E30*D30</f>
        <v>0</v>
      </c>
    </row>
    <row r="31" spans="1:6" ht="12.75">
      <c r="A31" s="87" t="s">
        <v>55</v>
      </c>
      <c r="B31" s="27" t="s">
        <v>251</v>
      </c>
      <c r="C31" s="87"/>
      <c r="D31" s="86"/>
      <c r="E31" s="59"/>
      <c r="F31" s="11"/>
    </row>
    <row r="32" spans="1:6" ht="12.75">
      <c r="A32" s="87"/>
      <c r="B32" s="27"/>
      <c r="C32" s="87"/>
      <c r="D32" s="86"/>
      <c r="E32" s="59"/>
      <c r="F32" s="11"/>
    </row>
    <row r="33" spans="1:6" ht="12.75">
      <c r="A33" s="87" t="s">
        <v>56</v>
      </c>
      <c r="B33" s="27" t="s">
        <v>244</v>
      </c>
      <c r="C33" s="87"/>
      <c r="D33" s="86"/>
      <c r="E33" s="59"/>
      <c r="F33" s="11"/>
    </row>
    <row r="34" spans="1:6" ht="20.4">
      <c r="A34" s="87"/>
      <c r="B34" s="27" t="s">
        <v>179</v>
      </c>
      <c r="C34" s="87" t="s">
        <v>73</v>
      </c>
      <c r="D34" s="86">
        <v>1</v>
      </c>
      <c r="E34" s="59">
        <f>'MAIN BANK BUIDLING '!E92</f>
        <v>0</v>
      </c>
      <c r="F34" s="11">
        <f>E34*D34</f>
        <v>0</v>
      </c>
    </row>
    <row r="35" spans="1:6" ht="12.75">
      <c r="A35" s="87"/>
      <c r="B35" s="27" t="s">
        <v>180</v>
      </c>
      <c r="C35" s="87"/>
      <c r="D35" s="86"/>
      <c r="E35" s="59"/>
      <c r="F35" s="11"/>
    </row>
    <row r="36" spans="1:6" ht="12.75">
      <c r="A36" s="87"/>
      <c r="B36" s="27"/>
      <c r="C36" s="87"/>
      <c r="D36" s="86"/>
      <c r="E36" s="59"/>
      <c r="F36" s="11"/>
    </row>
    <row r="37" spans="1:6" ht="12.75">
      <c r="A37" s="87"/>
      <c r="B37" s="27" t="s">
        <v>192</v>
      </c>
      <c r="C37" s="87"/>
      <c r="D37" s="86"/>
      <c r="E37" s="59"/>
      <c r="F37" s="11"/>
    </row>
    <row r="38" spans="1:6" ht="20.4">
      <c r="A38" s="87" t="s">
        <v>57</v>
      </c>
      <c r="B38" s="27" t="s">
        <v>151</v>
      </c>
      <c r="C38" s="87" t="s">
        <v>73</v>
      </c>
      <c r="D38" s="86">
        <v>1</v>
      </c>
      <c r="E38" s="59">
        <f>'MAIN BANK BUIDLING '!E100</f>
        <v>0</v>
      </c>
      <c r="F38" s="11">
        <f>E38*D38</f>
        <v>0</v>
      </c>
    </row>
    <row r="39" spans="1:6" ht="12.75">
      <c r="A39" s="87"/>
      <c r="B39" s="27" t="s">
        <v>78</v>
      </c>
      <c r="C39" s="87"/>
      <c r="D39" s="86"/>
      <c r="E39" s="59"/>
      <c r="F39" s="11"/>
    </row>
    <row r="40" spans="1:6" ht="12.75">
      <c r="A40" s="87"/>
      <c r="B40" s="27"/>
      <c r="C40" s="87"/>
      <c r="D40" s="86"/>
      <c r="E40" s="59"/>
      <c r="F40" s="11"/>
    </row>
    <row r="41" spans="1:6" ht="12.75">
      <c r="A41" s="87"/>
      <c r="B41" s="60" t="s">
        <v>14</v>
      </c>
      <c r="C41" s="87"/>
      <c r="D41" s="86"/>
      <c r="E41" s="59"/>
      <c r="F41" s="11"/>
    </row>
    <row r="42" spans="1:6" ht="20.4">
      <c r="A42" s="87" t="s">
        <v>54</v>
      </c>
      <c r="B42" s="27" t="s">
        <v>13</v>
      </c>
      <c r="C42" s="87" t="s">
        <v>72</v>
      </c>
      <c r="D42" s="86">
        <v>11</v>
      </c>
      <c r="E42" s="59">
        <f>'MAIN BANK BUIDLING '!E104</f>
        <v>0</v>
      </c>
      <c r="F42" s="11">
        <f>E42*D42</f>
        <v>0</v>
      </c>
    </row>
    <row r="43" spans="1:6" ht="19.05" customHeight="1">
      <c r="A43" s="87"/>
      <c r="B43" s="27"/>
      <c r="C43" s="87"/>
      <c r="D43" s="86"/>
      <c r="E43" s="92"/>
      <c r="F43" s="63"/>
    </row>
    <row r="44" spans="1:6" ht="20.4">
      <c r="A44" s="87" t="s">
        <v>58</v>
      </c>
      <c r="B44" s="27" t="s">
        <v>245</v>
      </c>
      <c r="C44" s="87" t="s">
        <v>72</v>
      </c>
      <c r="D44" s="86">
        <v>5</v>
      </c>
      <c r="E44" s="59">
        <f>'MAIN BANK BUIDLING '!E106</f>
        <v>0</v>
      </c>
      <c r="F44" s="11">
        <f>E44*D44</f>
        <v>0</v>
      </c>
    </row>
    <row r="45" spans="1:6" ht="12.75">
      <c r="A45" s="87"/>
      <c r="B45" s="27"/>
      <c r="C45" s="87"/>
      <c r="D45" s="86"/>
      <c r="E45" s="59"/>
      <c r="F45" s="11"/>
    </row>
    <row r="46" spans="1:6" ht="12.75">
      <c r="A46" s="87"/>
      <c r="B46" s="141" t="s">
        <v>236</v>
      </c>
      <c r="C46" s="142"/>
      <c r="D46" s="142"/>
      <c r="E46" s="142"/>
      <c r="F46" s="142"/>
    </row>
    <row r="47" spans="1:6" ht="20.4">
      <c r="A47" s="87" t="s">
        <v>59</v>
      </c>
      <c r="B47" s="27" t="s">
        <v>235</v>
      </c>
      <c r="C47" s="87" t="s">
        <v>72</v>
      </c>
      <c r="D47" s="86">
        <v>64</v>
      </c>
      <c r="E47" s="59">
        <f>'MAIN BANK BUIDLING '!E109</f>
        <v>0</v>
      </c>
      <c r="F47" s="11">
        <f>E47*D47</f>
        <v>0</v>
      </c>
    </row>
    <row r="48" spans="1:6" ht="12.75">
      <c r="A48" s="87"/>
      <c r="B48" s="27"/>
      <c r="C48" s="87"/>
      <c r="D48" s="86"/>
      <c r="E48" s="59"/>
      <c r="F48" s="11"/>
    </row>
    <row r="49" spans="1:6" ht="12.75">
      <c r="A49" s="87"/>
      <c r="B49" s="97" t="s">
        <v>15</v>
      </c>
      <c r="C49" s="87"/>
      <c r="D49" s="86"/>
      <c r="E49" s="59"/>
      <c r="F49" s="63"/>
    </row>
    <row r="50" spans="1:6" ht="12.75">
      <c r="A50" s="87"/>
      <c r="B50" s="105" t="s">
        <v>194</v>
      </c>
      <c r="C50" s="87"/>
      <c r="D50" s="86"/>
      <c r="E50" s="59"/>
      <c r="F50" s="63"/>
    </row>
    <row r="51" spans="1:6" ht="20.4">
      <c r="A51" s="87" t="s">
        <v>60</v>
      </c>
      <c r="B51" s="27" t="s">
        <v>90</v>
      </c>
      <c r="C51" s="87" t="s">
        <v>72</v>
      </c>
      <c r="D51" s="86">
        <v>7</v>
      </c>
      <c r="E51" s="59">
        <f>'MAIN BANK BUIDLING '!E113</f>
        <v>0</v>
      </c>
      <c r="F51" s="11">
        <f>E51*D51</f>
        <v>0</v>
      </c>
    </row>
    <row r="52" spans="1:6" ht="12.75">
      <c r="A52" s="87"/>
      <c r="B52" s="27" t="s">
        <v>91</v>
      </c>
      <c r="C52" s="87"/>
      <c r="D52" s="86"/>
      <c r="E52" s="59"/>
      <c r="F52" s="63"/>
    </row>
    <row r="53" spans="1:6" ht="12.75">
      <c r="A53" s="87"/>
      <c r="B53" s="27"/>
      <c r="C53" s="87"/>
      <c r="D53" s="86"/>
      <c r="E53" s="59"/>
      <c r="F53" s="11"/>
    </row>
    <row r="54" spans="1:6" ht="12.75">
      <c r="A54" s="87"/>
      <c r="B54" s="27"/>
      <c r="C54" s="87"/>
      <c r="D54" s="86"/>
      <c r="E54" s="59"/>
      <c r="F54" s="11"/>
    </row>
    <row r="55" spans="1:6" ht="12.75">
      <c r="A55" s="87"/>
      <c r="B55" s="27"/>
      <c r="C55" s="87"/>
      <c r="D55" s="86"/>
      <c r="E55" s="59"/>
      <c r="F55" s="11"/>
    </row>
    <row r="56" spans="1:6" ht="12.75">
      <c r="A56" s="87"/>
      <c r="B56" s="27"/>
      <c r="C56" s="87"/>
      <c r="D56" s="86"/>
      <c r="E56" s="59"/>
      <c r="F56" s="11"/>
    </row>
    <row r="57" spans="1:6" ht="12.75">
      <c r="A57" s="87"/>
      <c r="B57" s="95" t="s">
        <v>10</v>
      </c>
      <c r="C57" s="87"/>
      <c r="D57" s="86"/>
      <c r="E57" s="59"/>
      <c r="F57" s="64">
        <f>SUM(F4:F56)</f>
        <v>0</v>
      </c>
    </row>
    <row r="58" spans="1:6" ht="12.75">
      <c r="A58" s="87"/>
      <c r="B58" s="95"/>
      <c r="C58" s="87"/>
      <c r="D58" s="86"/>
      <c r="E58" s="59"/>
      <c r="F58" s="63"/>
    </row>
    <row r="59" spans="1:6" ht="21" customHeight="1">
      <c r="A59" s="82" t="s">
        <v>0</v>
      </c>
      <c r="B59" s="82" t="s">
        <v>1</v>
      </c>
      <c r="C59" s="82" t="s">
        <v>2</v>
      </c>
      <c r="D59" s="83" t="s">
        <v>3</v>
      </c>
      <c r="E59" s="84" t="s">
        <v>231</v>
      </c>
      <c r="F59" s="9" t="s">
        <v>232</v>
      </c>
    </row>
    <row r="60" spans="1:6" ht="12.75">
      <c r="A60" s="143"/>
      <c r="B60" s="60" t="s">
        <v>79</v>
      </c>
      <c r="C60" s="93"/>
      <c r="D60" s="87"/>
      <c r="E60" s="59"/>
      <c r="F60" s="9"/>
    </row>
    <row r="61" spans="1:6" ht="21">
      <c r="A61" s="87"/>
      <c r="B61" s="60" t="s">
        <v>89</v>
      </c>
      <c r="C61" s="82"/>
      <c r="D61" s="86"/>
      <c r="E61" s="59"/>
      <c r="F61" s="63"/>
    </row>
    <row r="62" spans="1:6" ht="18" customHeight="1">
      <c r="A62" s="87"/>
      <c r="B62" s="60" t="s">
        <v>16</v>
      </c>
      <c r="C62" s="82"/>
      <c r="D62" s="86"/>
      <c r="E62" s="59"/>
      <c r="F62" s="63"/>
    </row>
    <row r="63" spans="1:6" ht="20.4">
      <c r="A63" s="87" t="s">
        <v>4</v>
      </c>
      <c r="B63" s="27" t="s">
        <v>237</v>
      </c>
      <c r="C63" s="87" t="s">
        <v>73</v>
      </c>
      <c r="D63" s="86">
        <v>1</v>
      </c>
      <c r="E63" s="59">
        <f>'MAIN BANK BUIDLING '!E125</f>
        <v>0</v>
      </c>
      <c r="F63" s="11">
        <f>E63*D63</f>
        <v>0</v>
      </c>
    </row>
    <row r="64" spans="1:6" ht="9.75" customHeight="1">
      <c r="A64" s="87"/>
      <c r="B64" s="27"/>
      <c r="C64" s="87"/>
      <c r="D64" s="86"/>
      <c r="E64" s="59"/>
      <c r="F64" s="63"/>
    </row>
    <row r="65" spans="1:6" ht="12.75">
      <c r="A65" s="87"/>
      <c r="B65" s="27" t="s">
        <v>80</v>
      </c>
      <c r="C65" s="87"/>
      <c r="D65" s="86"/>
      <c r="E65" s="59"/>
      <c r="F65" s="63"/>
    </row>
    <row r="66" spans="1:6" ht="20.4">
      <c r="A66" s="87" t="s">
        <v>50</v>
      </c>
      <c r="B66" s="27" t="s">
        <v>195</v>
      </c>
      <c r="C66" s="87" t="s">
        <v>73</v>
      </c>
      <c r="D66" s="86">
        <v>1</v>
      </c>
      <c r="E66" s="59">
        <f>E63</f>
        <v>0</v>
      </c>
      <c r="F66" s="11">
        <f>E66*D66</f>
        <v>0</v>
      </c>
    </row>
    <row r="67" spans="1:6" ht="12.75">
      <c r="A67" s="87"/>
      <c r="B67" s="27"/>
      <c r="C67" s="87"/>
      <c r="D67" s="86"/>
      <c r="E67" s="59"/>
      <c r="F67" s="63"/>
    </row>
    <row r="68" spans="1:6" ht="20.4">
      <c r="A68" s="87" t="s">
        <v>51</v>
      </c>
      <c r="B68" s="27" t="s">
        <v>239</v>
      </c>
      <c r="C68" s="87" t="s">
        <v>73</v>
      </c>
      <c r="D68" s="14">
        <v>1</v>
      </c>
      <c r="E68" s="59">
        <f>E66</f>
        <v>0</v>
      </c>
      <c r="F68" s="11">
        <f>E68*D68</f>
        <v>0</v>
      </c>
    </row>
    <row r="69" spans="1:6" ht="12.75">
      <c r="A69" s="87"/>
      <c r="B69" s="98"/>
      <c r="C69" s="87"/>
      <c r="D69" s="86"/>
      <c r="E69" s="59"/>
      <c r="F69" s="63"/>
    </row>
    <row r="70" spans="1:6" ht="12.75">
      <c r="A70" s="87"/>
      <c r="B70" s="89" t="s">
        <v>22</v>
      </c>
      <c r="C70" s="82"/>
      <c r="D70" s="86"/>
      <c r="E70" s="59"/>
      <c r="F70" s="63"/>
    </row>
    <row r="71" spans="1:6" ht="12.75">
      <c r="A71" s="87"/>
      <c r="B71" s="89" t="s">
        <v>23</v>
      </c>
      <c r="C71" s="82"/>
      <c r="D71" s="86"/>
      <c r="E71" s="59"/>
      <c r="F71" s="63"/>
    </row>
    <row r="72" spans="1:6" ht="12.75">
      <c r="A72" s="87"/>
      <c r="B72" s="89" t="s">
        <v>24</v>
      </c>
      <c r="C72" s="87"/>
      <c r="D72" s="86"/>
      <c r="E72" s="59"/>
      <c r="F72" s="63"/>
    </row>
    <row r="73" spans="1:6" ht="19.35" customHeight="1">
      <c r="A73" s="87"/>
      <c r="B73" s="98"/>
      <c r="C73" s="87"/>
      <c r="D73" s="86"/>
      <c r="E73" s="59"/>
      <c r="F73" s="63"/>
    </row>
    <row r="74" spans="1:6" ht="19.35" customHeight="1">
      <c r="A74" s="87" t="s">
        <v>52</v>
      </c>
      <c r="B74" s="27" t="s">
        <v>238</v>
      </c>
      <c r="C74" s="87" t="s">
        <v>73</v>
      </c>
      <c r="D74" s="14">
        <v>1</v>
      </c>
      <c r="E74" s="59">
        <f>'MAIN BANK BUIDLING '!E136</f>
        <v>0</v>
      </c>
      <c r="F74" s="11">
        <f>E74*D74</f>
        <v>0</v>
      </c>
    </row>
    <row r="75" spans="1:6" ht="19.35" customHeight="1">
      <c r="A75" s="87"/>
      <c r="B75" s="27" t="s">
        <v>189</v>
      </c>
      <c r="C75" s="87"/>
      <c r="D75" s="86"/>
      <c r="E75" s="59"/>
      <c r="F75" s="63"/>
    </row>
    <row r="76" spans="1:6" ht="19.35" customHeight="1">
      <c r="A76" s="87"/>
      <c r="B76" s="98"/>
      <c r="C76" s="87"/>
      <c r="D76" s="86"/>
      <c r="E76" s="59"/>
      <c r="F76" s="63"/>
    </row>
    <row r="77" spans="1:6" ht="22.95" customHeight="1">
      <c r="A77" s="87"/>
      <c r="B77" s="60" t="s">
        <v>145</v>
      </c>
      <c r="C77" s="87"/>
      <c r="D77" s="86"/>
      <c r="E77" s="59"/>
      <c r="F77" s="63"/>
    </row>
    <row r="78" spans="1:6" ht="20.4">
      <c r="A78" s="87" t="s">
        <v>53</v>
      </c>
      <c r="B78" s="27" t="s">
        <v>240</v>
      </c>
      <c r="C78" s="87" t="s">
        <v>73</v>
      </c>
      <c r="D78" s="14">
        <v>2</v>
      </c>
      <c r="E78" s="59">
        <f>E74</f>
        <v>0</v>
      </c>
      <c r="F78" s="11">
        <f>E78*D78</f>
        <v>0</v>
      </c>
    </row>
    <row r="79" spans="1:6" ht="12.75">
      <c r="A79" s="87"/>
      <c r="B79" s="27" t="s">
        <v>190</v>
      </c>
      <c r="C79" s="87"/>
      <c r="D79" s="14"/>
      <c r="E79" s="59"/>
      <c r="F79" s="63"/>
    </row>
    <row r="80" spans="1:6" ht="12.75">
      <c r="A80" s="87"/>
      <c r="B80" s="27"/>
      <c r="C80" s="87"/>
      <c r="D80" s="14"/>
      <c r="E80" s="94"/>
      <c r="F80" s="63"/>
    </row>
    <row r="81" spans="1:6" ht="12.75">
      <c r="A81" s="87"/>
      <c r="B81" s="60" t="s">
        <v>181</v>
      </c>
      <c r="C81" s="87"/>
      <c r="D81" s="14"/>
      <c r="E81" s="106"/>
      <c r="F81" s="11"/>
    </row>
    <row r="82" spans="1:6" ht="12.75">
      <c r="A82" s="87"/>
      <c r="B82" s="27" t="s">
        <v>182</v>
      </c>
      <c r="C82" s="87"/>
      <c r="D82" s="14"/>
      <c r="E82" s="106"/>
      <c r="F82" s="11"/>
    </row>
    <row r="83" spans="1:6" ht="12.75">
      <c r="A83" s="87" t="s">
        <v>55</v>
      </c>
      <c r="B83" s="27" t="s">
        <v>183</v>
      </c>
      <c r="C83" s="87" t="s">
        <v>7</v>
      </c>
      <c r="D83" s="14">
        <v>16</v>
      </c>
      <c r="E83" s="106">
        <f>E89</f>
        <v>0</v>
      </c>
      <c r="F83" s="11">
        <f>E83*D83</f>
        <v>0</v>
      </c>
    </row>
    <row r="84" spans="1:6" ht="12.75">
      <c r="A84" s="87"/>
      <c r="B84" s="27" t="s">
        <v>184</v>
      </c>
      <c r="C84" s="87"/>
      <c r="D84" s="14"/>
      <c r="E84" s="106"/>
      <c r="F84" s="11"/>
    </row>
    <row r="85" spans="1:6" ht="12.75">
      <c r="A85" s="87"/>
      <c r="B85" s="27"/>
      <c r="C85" s="87"/>
      <c r="D85" s="14"/>
      <c r="E85" s="59"/>
      <c r="F85" s="63"/>
    </row>
    <row r="86" spans="1:6" ht="12.75">
      <c r="A86" s="87"/>
      <c r="B86" s="60" t="s">
        <v>6</v>
      </c>
      <c r="C86" s="87"/>
      <c r="D86" s="14"/>
      <c r="E86" s="59"/>
      <c r="F86" s="63"/>
    </row>
    <row r="87" spans="1:6" ht="54">
      <c r="A87" s="87"/>
      <c r="B87" s="96" t="s">
        <v>81</v>
      </c>
      <c r="C87" s="87"/>
      <c r="D87" s="14"/>
      <c r="E87" s="59"/>
      <c r="F87" s="63"/>
    </row>
    <row r="88" spans="1:6" ht="21" customHeight="1">
      <c r="A88" s="87"/>
      <c r="B88" s="26" t="s">
        <v>145</v>
      </c>
      <c r="C88" s="87"/>
      <c r="D88" s="14"/>
      <c r="E88" s="59"/>
      <c r="F88" s="63"/>
    </row>
    <row r="89" spans="1:6" ht="12.75">
      <c r="A89" s="87" t="s">
        <v>56</v>
      </c>
      <c r="B89" s="85" t="s">
        <v>186</v>
      </c>
      <c r="C89" s="87" t="s">
        <v>7</v>
      </c>
      <c r="D89" s="14">
        <v>75</v>
      </c>
      <c r="E89" s="59">
        <f>'MAIN BANK BUIDLING '!E158</f>
        <v>0</v>
      </c>
      <c r="F89" s="11">
        <f>E89*D89</f>
        <v>0</v>
      </c>
    </row>
    <row r="90" spans="1:6" ht="12.75">
      <c r="A90" s="87"/>
      <c r="B90" s="85"/>
      <c r="C90" s="87"/>
      <c r="D90" s="14"/>
      <c r="E90" s="59"/>
      <c r="F90" s="63"/>
    </row>
    <row r="91" spans="1:6" ht="12.75">
      <c r="A91" s="87" t="s">
        <v>57</v>
      </c>
      <c r="B91" s="85" t="s">
        <v>246</v>
      </c>
      <c r="C91" s="87" t="s">
        <v>7</v>
      </c>
      <c r="D91" s="14">
        <v>93</v>
      </c>
      <c r="E91" s="59">
        <f>E89</f>
        <v>0</v>
      </c>
      <c r="F91" s="11">
        <f>E91*D91</f>
        <v>0</v>
      </c>
    </row>
    <row r="92" spans="1:6" ht="19.95" customHeight="1">
      <c r="A92" s="87"/>
      <c r="B92" s="85"/>
      <c r="C92" s="87"/>
      <c r="D92" s="14"/>
      <c r="E92" s="59"/>
      <c r="F92" s="63"/>
    </row>
    <row r="93" spans="1:6" ht="12.75">
      <c r="A93" s="87" t="s">
        <v>54</v>
      </c>
      <c r="B93" s="85" t="s">
        <v>164</v>
      </c>
      <c r="C93" s="87" t="s">
        <v>7</v>
      </c>
      <c r="D93" s="14">
        <v>17</v>
      </c>
      <c r="E93" s="59">
        <f>E89</f>
        <v>0</v>
      </c>
      <c r="F93" s="11">
        <f>E93*D93</f>
        <v>0</v>
      </c>
    </row>
    <row r="94" spans="1:6" ht="12.75">
      <c r="A94" s="87"/>
      <c r="B94" s="85"/>
      <c r="C94" s="87"/>
      <c r="D94" s="14"/>
      <c r="E94" s="59"/>
      <c r="F94" s="63"/>
    </row>
    <row r="95" spans="1:6" ht="12.75">
      <c r="A95" s="87"/>
      <c r="B95" s="97" t="s">
        <v>8</v>
      </c>
      <c r="C95" s="87"/>
      <c r="D95" s="14"/>
      <c r="E95" s="59"/>
      <c r="F95" s="63"/>
    </row>
    <row r="96" spans="1:6" ht="12.75">
      <c r="A96" s="87"/>
      <c r="B96" s="97" t="s">
        <v>18</v>
      </c>
      <c r="C96" s="87"/>
      <c r="D96" s="14"/>
      <c r="E96" s="59"/>
      <c r="F96" s="63"/>
    </row>
    <row r="97" spans="1:6" ht="20.4">
      <c r="A97" s="87" t="s">
        <v>58</v>
      </c>
      <c r="B97" s="27" t="s">
        <v>92</v>
      </c>
      <c r="C97" s="88" t="s">
        <v>72</v>
      </c>
      <c r="D97" s="14">
        <v>16</v>
      </c>
      <c r="E97" s="59">
        <f>'MAIN BANK BUIDLING '!E171</f>
        <v>0</v>
      </c>
      <c r="F97" s="11">
        <f>E97*D97</f>
        <v>0</v>
      </c>
    </row>
    <row r="98" spans="1:6" ht="12.75">
      <c r="A98" s="87"/>
      <c r="B98" s="27"/>
      <c r="C98" s="88"/>
      <c r="D98" s="14"/>
      <c r="E98" s="59"/>
      <c r="F98" s="63"/>
    </row>
    <row r="99" spans="1:6" ht="20.4">
      <c r="A99" s="87" t="s">
        <v>59</v>
      </c>
      <c r="B99" s="27" t="s">
        <v>124</v>
      </c>
      <c r="C99" s="88" t="s">
        <v>72</v>
      </c>
      <c r="D99" s="14">
        <v>36</v>
      </c>
      <c r="E99" s="59">
        <f>E97</f>
        <v>0</v>
      </c>
      <c r="F99" s="11">
        <f>E99*D99</f>
        <v>0</v>
      </c>
    </row>
    <row r="100" spans="1:6" ht="12.75">
      <c r="A100" s="87"/>
      <c r="B100" s="27"/>
      <c r="C100" s="87"/>
      <c r="D100" s="14"/>
      <c r="E100" s="59"/>
      <c r="F100" s="63"/>
    </row>
    <row r="101" spans="1:6" ht="12.75">
      <c r="A101" s="87" t="s">
        <v>60</v>
      </c>
      <c r="B101" s="27" t="s">
        <v>147</v>
      </c>
      <c r="C101" s="87" t="s">
        <v>19</v>
      </c>
      <c r="D101" s="14">
        <v>17</v>
      </c>
      <c r="E101" s="59">
        <f>E99*0.1</f>
        <v>0</v>
      </c>
      <c r="F101" s="11">
        <f>E101*D101</f>
        <v>0</v>
      </c>
    </row>
    <row r="102" spans="1:6" ht="12.75">
      <c r="A102" s="87"/>
      <c r="B102" s="27"/>
      <c r="C102" s="87"/>
      <c r="D102" s="14"/>
      <c r="E102" s="59"/>
      <c r="F102" s="63"/>
    </row>
    <row r="103" spans="1:6" ht="12.75">
      <c r="A103" s="87"/>
      <c r="B103" s="95" t="s">
        <v>10</v>
      </c>
      <c r="C103" s="87"/>
      <c r="D103" s="14"/>
      <c r="E103" s="59"/>
      <c r="F103" s="64">
        <f>SUM(F61:F102)</f>
        <v>0</v>
      </c>
    </row>
    <row r="104" spans="1:6" ht="21" customHeight="1">
      <c r="A104" s="82" t="s">
        <v>0</v>
      </c>
      <c r="B104" s="82" t="s">
        <v>1</v>
      </c>
      <c r="C104" s="82" t="s">
        <v>2</v>
      </c>
      <c r="D104" s="83" t="s">
        <v>3</v>
      </c>
      <c r="E104" s="84" t="s">
        <v>231</v>
      </c>
      <c r="F104" s="9" t="s">
        <v>232</v>
      </c>
    </row>
    <row r="105" spans="1:6" ht="12.75">
      <c r="A105" s="82"/>
      <c r="B105" s="82"/>
      <c r="C105" s="82"/>
      <c r="D105" s="86"/>
      <c r="E105" s="59"/>
      <c r="F105" s="9"/>
    </row>
    <row r="106" spans="1:6" ht="12.75">
      <c r="A106" s="87"/>
      <c r="B106" s="60" t="s">
        <v>5</v>
      </c>
      <c r="C106" s="87"/>
      <c r="D106" s="14"/>
      <c r="E106" s="59"/>
      <c r="F106" s="63"/>
    </row>
    <row r="107" spans="1:6" ht="12.75">
      <c r="A107" s="143"/>
      <c r="B107" s="98" t="s">
        <v>254</v>
      </c>
      <c r="C107" s="87"/>
      <c r="D107" s="14"/>
      <c r="E107" s="59"/>
      <c r="F107" s="63"/>
    </row>
    <row r="108" spans="1:6" ht="12.75">
      <c r="A108" s="87"/>
      <c r="B108" s="98" t="s">
        <v>198</v>
      </c>
      <c r="C108" s="87"/>
      <c r="D108" s="14"/>
      <c r="E108" s="59"/>
      <c r="F108" s="63"/>
    </row>
    <row r="109" spans="1:6" ht="20.4">
      <c r="A109" s="87" t="s">
        <v>4</v>
      </c>
      <c r="B109" s="27" t="s">
        <v>609</v>
      </c>
      <c r="C109" s="88" t="s">
        <v>72</v>
      </c>
      <c r="D109" s="14">
        <v>18</v>
      </c>
      <c r="E109" s="59"/>
      <c r="F109" s="63">
        <f>E109*D109</f>
        <v>0</v>
      </c>
    </row>
    <row r="110" spans="1:6" ht="12.75">
      <c r="A110" s="87"/>
      <c r="B110" s="27"/>
      <c r="C110" s="88"/>
      <c r="D110" s="14"/>
      <c r="E110" s="59"/>
      <c r="F110" s="63"/>
    </row>
    <row r="111" spans="1:6" ht="12.75">
      <c r="A111" s="87"/>
      <c r="B111" s="60" t="s">
        <v>148</v>
      </c>
      <c r="C111" s="87"/>
      <c r="D111" s="25"/>
      <c r="E111" s="59"/>
      <c r="F111" s="63"/>
    </row>
    <row r="112" spans="1:6" ht="12.75">
      <c r="A112" s="87" t="s">
        <v>50</v>
      </c>
      <c r="B112" s="27" t="s">
        <v>149</v>
      </c>
      <c r="C112" s="87"/>
      <c r="D112" s="25"/>
      <c r="E112" s="59"/>
      <c r="F112" s="63"/>
    </row>
    <row r="113" spans="1:6" ht="20.4">
      <c r="A113" s="87"/>
      <c r="B113" s="27" t="s">
        <v>196</v>
      </c>
      <c r="C113" s="88" t="s">
        <v>72</v>
      </c>
      <c r="D113" s="25">
        <v>5</v>
      </c>
      <c r="E113" s="59">
        <f>'MAIN BANK BUIDLING '!E193</f>
        <v>0</v>
      </c>
      <c r="F113" s="63">
        <f>E113*D113</f>
        <v>0</v>
      </c>
    </row>
    <row r="114" spans="1:6" ht="12.75">
      <c r="A114" s="87"/>
      <c r="B114" s="27"/>
      <c r="C114" s="87"/>
      <c r="D114" s="25"/>
      <c r="E114" s="59"/>
      <c r="F114" s="63"/>
    </row>
    <row r="115" spans="1:6" ht="12.75">
      <c r="A115" s="87" t="s">
        <v>51</v>
      </c>
      <c r="B115" s="85" t="s">
        <v>123</v>
      </c>
      <c r="C115" s="87"/>
      <c r="D115" s="25"/>
      <c r="E115" s="59"/>
      <c r="F115" s="63"/>
    </row>
    <row r="116" spans="1:6" ht="20.4">
      <c r="A116" s="87"/>
      <c r="B116" s="85" t="s">
        <v>316</v>
      </c>
      <c r="C116" s="88" t="s">
        <v>72</v>
      </c>
      <c r="D116" s="25">
        <f>D113</f>
        <v>5</v>
      </c>
      <c r="E116" s="59"/>
      <c r="F116" s="63">
        <f>E116*D116</f>
        <v>0</v>
      </c>
    </row>
    <row r="117" spans="1:6" ht="12.75">
      <c r="A117" s="87"/>
      <c r="B117" s="27"/>
      <c r="C117" s="87"/>
      <c r="D117" s="25"/>
      <c r="E117" s="59"/>
      <c r="F117" s="63"/>
    </row>
    <row r="118" spans="1:6" ht="12.75">
      <c r="A118" s="87"/>
      <c r="B118" s="97"/>
      <c r="C118" s="87"/>
      <c r="D118" s="86"/>
      <c r="E118" s="59"/>
      <c r="F118" s="63"/>
    </row>
    <row r="119" spans="1:6" ht="12.75">
      <c r="A119" s="87"/>
      <c r="B119" s="105"/>
      <c r="C119" s="87"/>
      <c r="D119" s="86"/>
      <c r="E119" s="59"/>
      <c r="F119" s="63"/>
    </row>
    <row r="120" spans="1:6" ht="12.75">
      <c r="A120" s="87"/>
      <c r="B120" s="27"/>
      <c r="C120" s="87"/>
      <c r="D120" s="86"/>
      <c r="E120" s="59"/>
      <c r="F120" s="63"/>
    </row>
    <row r="121" spans="1:6" ht="12.75">
      <c r="A121" s="87"/>
      <c r="B121" s="27"/>
      <c r="C121" s="87"/>
      <c r="D121" s="86"/>
      <c r="E121" s="59"/>
      <c r="F121" s="63"/>
    </row>
    <row r="122" spans="1:6" ht="12.75">
      <c r="A122" s="87"/>
      <c r="B122" s="27"/>
      <c r="C122" s="87"/>
      <c r="D122" s="14"/>
      <c r="E122" s="59"/>
      <c r="F122" s="63"/>
    </row>
    <row r="123" spans="1:6" ht="12.75">
      <c r="A123" s="87"/>
      <c r="B123" s="27"/>
      <c r="C123" s="87"/>
      <c r="D123" s="14"/>
      <c r="E123" s="59"/>
      <c r="F123" s="63"/>
    </row>
    <row r="124" spans="1:6" ht="12.75">
      <c r="A124" s="87"/>
      <c r="B124" s="95" t="s">
        <v>10</v>
      </c>
      <c r="C124" s="87"/>
      <c r="D124" s="14"/>
      <c r="E124" s="59"/>
      <c r="F124" s="64">
        <f>SUM(F107:F123)</f>
        <v>0</v>
      </c>
    </row>
    <row r="125" spans="1:6" ht="12.75">
      <c r="A125" s="87"/>
      <c r="B125" s="27"/>
      <c r="C125" s="87"/>
      <c r="D125" s="14"/>
      <c r="E125" s="59"/>
      <c r="F125" s="64"/>
    </row>
    <row r="126" spans="1:6" ht="12.75">
      <c r="A126" s="87"/>
      <c r="B126" s="27"/>
      <c r="C126" s="87"/>
      <c r="D126" s="14"/>
      <c r="E126" s="59"/>
      <c r="F126" s="63"/>
    </row>
    <row r="127" spans="1:6" ht="12.75">
      <c r="A127" s="87"/>
      <c r="B127" s="93" t="s">
        <v>20</v>
      </c>
      <c r="C127" s="87"/>
      <c r="D127" s="14"/>
      <c r="E127" s="59"/>
      <c r="F127" s="63"/>
    </row>
    <row r="128" spans="1:6" ht="12.75">
      <c r="A128" s="87"/>
      <c r="B128" s="27"/>
      <c r="C128" s="87"/>
      <c r="D128" s="14"/>
      <c r="E128" s="59"/>
      <c r="F128" s="63"/>
    </row>
    <row r="129" spans="1:6" ht="12.75">
      <c r="A129" s="87"/>
      <c r="B129" s="103" t="s">
        <v>381</v>
      </c>
      <c r="C129" s="87"/>
      <c r="D129" s="14"/>
      <c r="E129" s="59"/>
      <c r="F129" s="63">
        <f>F57</f>
        <v>0</v>
      </c>
    </row>
    <row r="130" spans="1:6" ht="12.75">
      <c r="A130" s="87"/>
      <c r="B130" s="103"/>
      <c r="C130" s="87"/>
      <c r="D130" s="14"/>
      <c r="E130" s="59"/>
      <c r="F130" s="63"/>
    </row>
    <row r="131" spans="1:6" ht="12.75">
      <c r="A131" s="87"/>
      <c r="B131" s="103" t="s">
        <v>382</v>
      </c>
      <c r="C131" s="87"/>
      <c r="D131" s="14"/>
      <c r="E131" s="59"/>
      <c r="F131" s="63">
        <f>F103</f>
        <v>0</v>
      </c>
    </row>
    <row r="132" spans="1:6" ht="12.75">
      <c r="A132" s="87"/>
      <c r="B132" s="103"/>
      <c r="C132" s="87"/>
      <c r="D132" s="14"/>
      <c r="E132" s="59"/>
      <c r="F132" s="63"/>
    </row>
    <row r="133" spans="1:6" ht="12.75">
      <c r="A133" s="87"/>
      <c r="B133" s="103" t="s">
        <v>383</v>
      </c>
      <c r="C133" s="87"/>
      <c r="D133" s="14"/>
      <c r="E133" s="59"/>
      <c r="F133" s="63">
        <f>F124</f>
        <v>0</v>
      </c>
    </row>
    <row r="134" spans="1:6" ht="12.75">
      <c r="A134" s="87"/>
      <c r="B134" s="27"/>
      <c r="C134" s="87"/>
      <c r="D134" s="14"/>
      <c r="E134" s="59"/>
      <c r="F134" s="63"/>
    </row>
    <row r="135" spans="1:6" ht="15.75" customHeight="1">
      <c r="A135" s="87"/>
      <c r="B135" s="144"/>
      <c r="C135" s="87"/>
      <c r="D135" s="14"/>
      <c r="E135" s="59"/>
      <c r="F135" s="63"/>
    </row>
    <row r="136" spans="1:6" ht="15.75" customHeight="1">
      <c r="A136" s="87"/>
      <c r="B136" s="27"/>
      <c r="C136" s="87"/>
      <c r="D136" s="14"/>
      <c r="E136" s="59"/>
      <c r="F136" s="63"/>
    </row>
    <row r="137" spans="1:6" ht="15.75" customHeight="1">
      <c r="A137" s="87"/>
      <c r="B137" s="27"/>
      <c r="C137" s="87"/>
      <c r="D137" s="14"/>
      <c r="E137" s="59"/>
      <c r="F137" s="63"/>
    </row>
    <row r="138" spans="1:6" ht="23.25" customHeight="1">
      <c r="A138" s="87"/>
      <c r="B138" s="62" t="s">
        <v>11</v>
      </c>
      <c r="C138" s="87"/>
      <c r="D138" s="14"/>
      <c r="E138" s="59"/>
      <c r="F138" s="64"/>
    </row>
    <row r="139" spans="1:6" ht="15.75" customHeight="1">
      <c r="A139" s="87"/>
      <c r="B139" s="103" t="s">
        <v>108</v>
      </c>
      <c r="C139" s="87"/>
      <c r="D139" s="14"/>
      <c r="E139" s="59"/>
      <c r="F139" s="63">
        <f>SUM(F128:F138)</f>
        <v>0</v>
      </c>
    </row>
    <row r="140" spans="1:6" ht="15.75" customHeight="1">
      <c r="A140" s="87"/>
      <c r="B140" s="27"/>
      <c r="C140" s="87"/>
      <c r="D140" s="14"/>
      <c r="E140" s="94"/>
      <c r="F140" s="63"/>
    </row>
    <row r="141" spans="1:6" ht="15.75" customHeight="1">
      <c r="A141" s="87"/>
      <c r="B141" s="27"/>
      <c r="C141" s="87"/>
      <c r="D141" s="14"/>
      <c r="E141" s="59"/>
      <c r="F141" s="63"/>
    </row>
    <row r="142" spans="1:6" ht="15.75" customHeight="1">
      <c r="A142" s="87"/>
      <c r="B142" s="27"/>
      <c r="C142" s="87"/>
      <c r="D142" s="14"/>
      <c r="E142" s="59"/>
      <c r="F142" s="63"/>
    </row>
    <row r="143" spans="1:6" ht="15.75" customHeight="1">
      <c r="A143" s="87"/>
      <c r="B143" s="27"/>
      <c r="C143" s="87"/>
      <c r="D143" s="14"/>
      <c r="E143" s="59"/>
      <c r="F143" s="63"/>
    </row>
    <row r="144" spans="1:6" ht="15.75" customHeight="1">
      <c r="A144" s="87"/>
      <c r="B144" s="27"/>
      <c r="C144" s="87"/>
      <c r="D144" s="14"/>
      <c r="E144" s="59"/>
      <c r="F144" s="63"/>
    </row>
    <row r="145" spans="1:6" ht="15.75" customHeight="1">
      <c r="A145" s="87"/>
      <c r="B145" s="27"/>
      <c r="C145" s="87"/>
      <c r="D145" s="14"/>
      <c r="E145" s="59"/>
      <c r="F145" s="63"/>
    </row>
    <row r="146" spans="1:6" ht="21" customHeight="1">
      <c r="A146" s="82" t="s">
        <v>0</v>
      </c>
      <c r="B146" s="82" t="s">
        <v>1</v>
      </c>
      <c r="C146" s="82" t="s">
        <v>2</v>
      </c>
      <c r="D146" s="83" t="s">
        <v>3</v>
      </c>
      <c r="E146" s="84" t="s">
        <v>231</v>
      </c>
      <c r="F146" s="9" t="s">
        <v>232</v>
      </c>
    </row>
    <row r="147" spans="1:6" ht="15.75" customHeight="1">
      <c r="A147" s="82"/>
      <c r="B147" s="82"/>
      <c r="C147" s="82"/>
      <c r="D147" s="86"/>
      <c r="E147" s="59"/>
      <c r="F147" s="9"/>
    </row>
    <row r="148" spans="1:6" ht="15.75" customHeight="1">
      <c r="A148" s="87"/>
      <c r="B148" s="89"/>
      <c r="C148" s="87"/>
      <c r="D148" s="14"/>
      <c r="E148" s="59"/>
      <c r="F148" s="63"/>
    </row>
    <row r="149" spans="1:6" ht="15.75" customHeight="1">
      <c r="A149" s="87"/>
      <c r="B149" s="60" t="s">
        <v>21</v>
      </c>
      <c r="C149" s="87"/>
      <c r="D149" s="14"/>
      <c r="E149" s="59"/>
      <c r="F149" s="63"/>
    </row>
    <row r="150" spans="1:6" ht="15.75" customHeight="1">
      <c r="A150" s="87"/>
      <c r="B150" s="60" t="s">
        <v>79</v>
      </c>
      <c r="C150" s="87"/>
      <c r="D150" s="14"/>
      <c r="E150" s="59"/>
      <c r="F150" s="63"/>
    </row>
    <row r="151" spans="1:6" ht="18.75" customHeight="1">
      <c r="A151" s="87"/>
      <c r="B151" s="60" t="s">
        <v>89</v>
      </c>
      <c r="C151" s="87"/>
      <c r="D151" s="14"/>
      <c r="E151" s="59"/>
      <c r="F151" s="63"/>
    </row>
    <row r="152" spans="1:6" ht="15.75" customHeight="1">
      <c r="A152" s="87"/>
      <c r="B152" s="60"/>
      <c r="C152" s="87"/>
      <c r="D152" s="14"/>
      <c r="E152" s="59"/>
      <c r="F152" s="63"/>
    </row>
    <row r="153" spans="1:6" ht="12.75">
      <c r="A153" s="87"/>
      <c r="B153" s="89" t="s">
        <v>259</v>
      </c>
      <c r="C153" s="87"/>
      <c r="D153" s="14"/>
      <c r="E153" s="59"/>
      <c r="F153" s="63"/>
    </row>
    <row r="154" spans="1:6" ht="12.75">
      <c r="A154" s="87"/>
      <c r="B154" s="89" t="s">
        <v>23</v>
      </c>
      <c r="C154" s="87"/>
      <c r="D154" s="14"/>
      <c r="E154" s="59"/>
      <c r="F154" s="63"/>
    </row>
    <row r="155" spans="1:6" ht="12.75">
      <c r="A155" s="87"/>
      <c r="B155" s="89" t="s">
        <v>24</v>
      </c>
      <c r="C155" s="87"/>
      <c r="D155" s="14"/>
      <c r="E155" s="59"/>
      <c r="F155" s="63"/>
    </row>
    <row r="156" spans="1:6" ht="20.4">
      <c r="A156" s="87" t="s">
        <v>4</v>
      </c>
      <c r="B156" s="85" t="s">
        <v>533</v>
      </c>
      <c r="C156" s="87" t="s">
        <v>73</v>
      </c>
      <c r="D156" s="86">
        <v>1</v>
      </c>
      <c r="E156" s="59">
        <f>E74</f>
        <v>0</v>
      </c>
      <c r="F156" s="63">
        <f>E156*D156</f>
        <v>0</v>
      </c>
    </row>
    <row r="157" spans="1:6" ht="12.75">
      <c r="A157" s="87"/>
      <c r="B157" s="85"/>
      <c r="C157" s="87"/>
      <c r="D157" s="86"/>
      <c r="E157" s="59"/>
      <c r="F157" s="63"/>
    </row>
    <row r="158" spans="1:6" ht="12" customHeight="1">
      <c r="A158" s="87"/>
      <c r="B158" s="85"/>
      <c r="C158" s="87"/>
      <c r="D158" s="86"/>
      <c r="E158" s="59"/>
      <c r="F158" s="63"/>
    </row>
    <row r="159" spans="1:6" ht="12.75">
      <c r="A159" s="87"/>
      <c r="B159" s="89" t="s">
        <v>25</v>
      </c>
      <c r="C159" s="87"/>
      <c r="D159" s="86"/>
      <c r="E159" s="59"/>
      <c r="F159" s="63"/>
    </row>
    <row r="160" spans="1:6" ht="12.75">
      <c r="A160" s="87"/>
      <c r="B160" s="89" t="s">
        <v>26</v>
      </c>
      <c r="C160" s="87"/>
      <c r="D160" s="86"/>
      <c r="E160" s="59"/>
      <c r="F160" s="63"/>
    </row>
    <row r="161" spans="1:6" ht="12.75">
      <c r="A161" s="87"/>
      <c r="B161" s="89" t="s">
        <v>82</v>
      </c>
      <c r="C161" s="87"/>
      <c r="D161" s="86"/>
      <c r="E161" s="59"/>
      <c r="F161" s="63"/>
    </row>
    <row r="162" spans="1:6" ht="12.75">
      <c r="A162" s="87"/>
      <c r="B162" s="89" t="s">
        <v>83</v>
      </c>
      <c r="C162" s="87"/>
      <c r="D162" s="86"/>
      <c r="E162" s="59"/>
      <c r="F162" s="63"/>
    </row>
    <row r="163" spans="1:6" ht="12.75">
      <c r="A163" s="87"/>
      <c r="B163" s="89" t="s">
        <v>145</v>
      </c>
      <c r="C163" s="87"/>
      <c r="D163" s="86"/>
      <c r="E163" s="59"/>
      <c r="F163" s="63"/>
    </row>
    <row r="164" spans="1:7" ht="12.75">
      <c r="A164" s="87" t="s">
        <v>50</v>
      </c>
      <c r="B164" s="85" t="s">
        <v>253</v>
      </c>
      <c r="C164" s="87" t="s">
        <v>7</v>
      </c>
      <c r="D164" s="86">
        <v>64</v>
      </c>
      <c r="E164" s="59">
        <f>E89</f>
        <v>0</v>
      </c>
      <c r="F164" s="63">
        <f>E164*D164</f>
        <v>0</v>
      </c>
      <c r="G164" s="215"/>
    </row>
    <row r="165" spans="1:6" ht="12.75">
      <c r="A165" s="87"/>
      <c r="B165" s="85"/>
      <c r="C165" s="87"/>
      <c r="D165" s="86"/>
      <c r="E165" s="59"/>
      <c r="F165" s="63"/>
    </row>
    <row r="166" spans="1:6" ht="12.75">
      <c r="A166" s="87" t="s">
        <v>51</v>
      </c>
      <c r="B166" s="85" t="s">
        <v>176</v>
      </c>
      <c r="C166" s="87" t="s">
        <v>7</v>
      </c>
      <c r="D166" s="14">
        <v>16</v>
      </c>
      <c r="E166" s="59">
        <f>E164</f>
        <v>0</v>
      </c>
      <c r="F166" s="63">
        <f>E166*D166</f>
        <v>0</v>
      </c>
    </row>
    <row r="167" spans="1:6" ht="12.75">
      <c r="A167" s="87"/>
      <c r="B167" s="85"/>
      <c r="C167" s="87"/>
      <c r="D167" s="86"/>
      <c r="E167" s="59"/>
      <c r="F167" s="63"/>
    </row>
    <row r="168" spans="1:6" ht="12.75">
      <c r="A168" s="87"/>
      <c r="B168" s="109" t="s">
        <v>31</v>
      </c>
      <c r="C168" s="87"/>
      <c r="D168" s="86"/>
      <c r="E168" s="59"/>
      <c r="F168" s="63"/>
    </row>
    <row r="169" spans="1:6" ht="12.75">
      <c r="A169" s="87" t="s">
        <v>52</v>
      </c>
      <c r="B169" s="85" t="s">
        <v>534</v>
      </c>
      <c r="C169" s="87" t="s">
        <v>7</v>
      </c>
      <c r="D169" s="86">
        <v>41</v>
      </c>
      <c r="E169" s="59">
        <f>E166</f>
        <v>0</v>
      </c>
      <c r="F169" s="63">
        <f>E169*D169</f>
        <v>0</v>
      </c>
    </row>
    <row r="170" spans="1:6" ht="12.75">
      <c r="A170" s="87"/>
      <c r="B170" s="85"/>
      <c r="C170" s="87"/>
      <c r="D170" s="86"/>
      <c r="E170" s="59"/>
      <c r="F170" s="63"/>
    </row>
    <row r="171" spans="1:6" ht="12.75">
      <c r="A171" s="87" t="s">
        <v>53</v>
      </c>
      <c r="B171" s="85" t="s">
        <v>535</v>
      </c>
      <c r="C171" s="87" t="s">
        <v>7</v>
      </c>
      <c r="D171" s="14">
        <v>16</v>
      </c>
      <c r="E171" s="59">
        <f>E169</f>
        <v>0</v>
      </c>
      <c r="F171" s="63">
        <f>E171*D171</f>
        <v>0</v>
      </c>
    </row>
    <row r="172" spans="1:6" ht="12.75">
      <c r="A172" s="87"/>
      <c r="B172" s="85"/>
      <c r="C172" s="87"/>
      <c r="D172" s="14"/>
      <c r="E172" s="59"/>
      <c r="F172" s="63"/>
    </row>
    <row r="173" spans="1:6" ht="19.5" customHeight="1">
      <c r="A173" s="87" t="s">
        <v>55</v>
      </c>
      <c r="B173" s="85" t="s">
        <v>168</v>
      </c>
      <c r="C173" s="87" t="s">
        <v>7</v>
      </c>
      <c r="D173" s="14">
        <v>2</v>
      </c>
      <c r="E173" s="59">
        <f>E171</f>
        <v>0</v>
      </c>
      <c r="F173" s="63">
        <f>E173*D173</f>
        <v>0</v>
      </c>
    </row>
    <row r="174" spans="1:6" ht="19.5" customHeight="1">
      <c r="A174" s="87"/>
      <c r="B174" s="85"/>
      <c r="C174" s="87"/>
      <c r="D174" s="14"/>
      <c r="E174" s="59"/>
      <c r="F174" s="63"/>
    </row>
    <row r="175" spans="1:6" ht="12.75">
      <c r="A175" s="87"/>
      <c r="B175" s="89" t="s">
        <v>8</v>
      </c>
      <c r="C175" s="87"/>
      <c r="D175" s="14"/>
      <c r="E175" s="59"/>
      <c r="F175" s="63"/>
    </row>
    <row r="176" spans="1:6" ht="12.75">
      <c r="A176" s="87"/>
      <c r="B176" s="89" t="s">
        <v>27</v>
      </c>
      <c r="C176" s="87"/>
      <c r="D176" s="14"/>
      <c r="E176" s="59"/>
      <c r="F176" s="63"/>
    </row>
    <row r="177" spans="1:6" ht="20.4">
      <c r="A177" s="87" t="s">
        <v>56</v>
      </c>
      <c r="B177" s="85" t="s">
        <v>93</v>
      </c>
      <c r="C177" s="88" t="s">
        <v>72</v>
      </c>
      <c r="D177" s="14">
        <v>7</v>
      </c>
      <c r="E177" s="59">
        <f>E97</f>
        <v>0</v>
      </c>
      <c r="F177" s="63">
        <f>E177*D177</f>
        <v>0</v>
      </c>
    </row>
    <row r="178" spans="1:6" ht="12.75">
      <c r="A178" s="87"/>
      <c r="B178" s="85"/>
      <c r="C178" s="88"/>
      <c r="D178" s="14"/>
      <c r="E178" s="59"/>
      <c r="F178" s="63"/>
    </row>
    <row r="179" spans="1:6" ht="20.4">
      <c r="A179" s="87" t="s">
        <v>57</v>
      </c>
      <c r="B179" s="85" t="s">
        <v>177</v>
      </c>
      <c r="C179" s="88" t="s">
        <v>72</v>
      </c>
      <c r="D179" s="14">
        <v>4</v>
      </c>
      <c r="E179" s="59">
        <f>E177</f>
        <v>0</v>
      </c>
      <c r="F179" s="63">
        <f>E179*D179</f>
        <v>0</v>
      </c>
    </row>
    <row r="180" spans="1:6" ht="12.75">
      <c r="A180" s="87"/>
      <c r="B180" s="85"/>
      <c r="C180" s="88"/>
      <c r="D180" s="14"/>
      <c r="E180" s="59"/>
      <c r="F180" s="63"/>
    </row>
    <row r="181" spans="1:6" ht="20.4">
      <c r="A181" s="87" t="s">
        <v>54</v>
      </c>
      <c r="B181" s="85" t="s">
        <v>32</v>
      </c>
      <c r="C181" s="88" t="s">
        <v>72</v>
      </c>
      <c r="D181" s="14">
        <v>1</v>
      </c>
      <c r="E181" s="59">
        <f>E177</f>
        <v>0</v>
      </c>
      <c r="F181" s="63">
        <f>E181*D181</f>
        <v>0</v>
      </c>
    </row>
    <row r="182" spans="1:6" ht="12.75">
      <c r="A182" s="87"/>
      <c r="B182" s="85"/>
      <c r="C182" s="88"/>
      <c r="D182" s="14"/>
      <c r="E182" s="59"/>
      <c r="F182" s="63"/>
    </row>
    <row r="183" spans="1:6" ht="12.75">
      <c r="A183" s="87"/>
      <c r="B183" s="103"/>
      <c r="C183" s="87"/>
      <c r="D183" s="14"/>
      <c r="E183" s="59"/>
      <c r="F183" s="63"/>
    </row>
    <row r="184" spans="1:5" ht="12.75">
      <c r="A184" s="87"/>
      <c r="B184" s="127" t="s">
        <v>384</v>
      </c>
      <c r="C184" s="87"/>
      <c r="D184" s="14"/>
      <c r="E184" s="59"/>
    </row>
    <row r="185" spans="1:6" ht="12.75">
      <c r="A185" s="145"/>
      <c r="B185" s="103" t="s">
        <v>108</v>
      </c>
      <c r="C185" s="145"/>
      <c r="D185" s="36"/>
      <c r="E185" s="146"/>
      <c r="F185" s="64">
        <f>SUM(F150:F183)</f>
        <v>0</v>
      </c>
    </row>
    <row r="186" spans="1:6" ht="12.75">
      <c r="A186" s="145"/>
      <c r="B186" s="60"/>
      <c r="C186" s="145"/>
      <c r="D186" s="36"/>
      <c r="E186" s="146"/>
      <c r="F186" s="65"/>
    </row>
    <row r="187" spans="1:6" ht="21" customHeight="1">
      <c r="A187" s="82" t="s">
        <v>0</v>
      </c>
      <c r="B187" s="82" t="s">
        <v>1</v>
      </c>
      <c r="C187" s="82" t="s">
        <v>2</v>
      </c>
      <c r="D187" s="83" t="s">
        <v>3</v>
      </c>
      <c r="E187" s="84" t="s">
        <v>231</v>
      </c>
      <c r="F187" s="9" t="s">
        <v>232</v>
      </c>
    </row>
    <row r="188" spans="1:6" ht="12.75">
      <c r="A188" s="82"/>
      <c r="B188" s="82"/>
      <c r="C188" s="82"/>
      <c r="D188" s="86"/>
      <c r="E188" s="59"/>
      <c r="F188" s="9"/>
    </row>
    <row r="189" spans="1:6" ht="12.75">
      <c r="A189" s="87"/>
      <c r="B189" s="27"/>
      <c r="C189" s="87"/>
      <c r="D189" s="14"/>
      <c r="E189" s="59"/>
      <c r="F189" s="63"/>
    </row>
    <row r="190" spans="1:6" ht="12.75">
      <c r="A190" s="87"/>
      <c r="B190" s="60" t="s">
        <v>28</v>
      </c>
      <c r="C190" s="87"/>
      <c r="D190" s="14"/>
      <c r="E190" s="59"/>
      <c r="F190" s="63"/>
    </row>
    <row r="191" spans="1:6" ht="12.75">
      <c r="A191" s="87"/>
      <c r="B191" s="60" t="s">
        <v>33</v>
      </c>
      <c r="C191" s="87"/>
      <c r="D191" s="14"/>
      <c r="E191" s="59"/>
      <c r="F191" s="63"/>
    </row>
    <row r="192" spans="1:6" ht="12.75">
      <c r="A192" s="87"/>
      <c r="B192" s="60" t="s">
        <v>113</v>
      </c>
      <c r="C192" s="87"/>
      <c r="D192" s="14"/>
      <c r="E192" s="59"/>
      <c r="F192" s="63"/>
    </row>
    <row r="193" spans="1:6" ht="12.75">
      <c r="A193" s="87"/>
      <c r="B193" s="98" t="s">
        <v>152</v>
      </c>
      <c r="C193" s="87"/>
      <c r="D193" s="14"/>
      <c r="E193" s="59"/>
      <c r="F193" s="63"/>
    </row>
    <row r="194" spans="1:6" ht="12.75">
      <c r="A194" s="87"/>
      <c r="B194" s="98" t="s">
        <v>29</v>
      </c>
      <c r="C194" s="87"/>
      <c r="D194" s="14"/>
      <c r="E194" s="59"/>
      <c r="F194" s="63"/>
    </row>
    <row r="195" spans="1:6" ht="12.75">
      <c r="A195" s="87"/>
      <c r="B195" s="98" t="s">
        <v>30</v>
      </c>
      <c r="C195" s="87"/>
      <c r="D195" s="14"/>
      <c r="E195" s="59"/>
      <c r="F195" s="63"/>
    </row>
    <row r="196" spans="1:6" ht="12.75">
      <c r="A196" s="87"/>
      <c r="B196" s="98"/>
      <c r="C196" s="87"/>
      <c r="D196" s="14"/>
      <c r="E196" s="59"/>
      <c r="F196" s="63"/>
    </row>
    <row r="197" spans="1:6" ht="12.75">
      <c r="A197" s="87"/>
      <c r="B197" s="60" t="s">
        <v>257</v>
      </c>
      <c r="C197" s="87"/>
      <c r="D197" s="14"/>
      <c r="E197" s="59"/>
      <c r="F197" s="63"/>
    </row>
    <row r="198" spans="1:6" ht="20.4">
      <c r="A198" s="87" t="s">
        <v>4</v>
      </c>
      <c r="B198" s="27" t="s">
        <v>608</v>
      </c>
      <c r="C198" s="88" t="s">
        <v>72</v>
      </c>
      <c r="D198" s="14">
        <v>15</v>
      </c>
      <c r="E198" s="59">
        <f>E109</f>
        <v>0</v>
      </c>
      <c r="F198" s="63">
        <f>E198*D198</f>
        <v>0</v>
      </c>
    </row>
    <row r="199" spans="1:6" ht="12.75">
      <c r="A199" s="87"/>
      <c r="B199" s="27"/>
      <c r="C199" s="88"/>
      <c r="D199" s="14"/>
      <c r="E199" s="59"/>
      <c r="F199" s="63"/>
    </row>
    <row r="200" spans="1:6" ht="12.75">
      <c r="A200" s="87"/>
      <c r="B200" s="147"/>
      <c r="C200" s="87"/>
      <c r="D200" s="14"/>
      <c r="E200" s="59"/>
      <c r="F200" s="63"/>
    </row>
    <row r="201" spans="1:6" ht="12.75">
      <c r="A201" s="87"/>
      <c r="B201" s="60" t="s">
        <v>74</v>
      </c>
      <c r="C201" s="87"/>
      <c r="D201" s="14"/>
      <c r="E201" s="59"/>
      <c r="F201" s="64">
        <f>SUM(F189:F199)</f>
        <v>0</v>
      </c>
    </row>
    <row r="202" spans="1:6" ht="12.75">
      <c r="A202" s="87"/>
      <c r="B202" s="60"/>
      <c r="C202" s="87"/>
      <c r="D202" s="14"/>
      <c r="E202" s="59"/>
      <c r="F202" s="63"/>
    </row>
    <row r="203" spans="1:6" ht="21" customHeight="1">
      <c r="A203" s="82" t="s">
        <v>0</v>
      </c>
      <c r="B203" s="82" t="s">
        <v>1</v>
      </c>
      <c r="C203" s="82" t="s">
        <v>2</v>
      </c>
      <c r="D203" s="83" t="s">
        <v>3</v>
      </c>
      <c r="E203" s="84" t="s">
        <v>231</v>
      </c>
      <c r="F203" s="9" t="s">
        <v>232</v>
      </c>
    </row>
    <row r="204" spans="1:6" ht="21" customHeight="1">
      <c r="A204" s="82"/>
      <c r="B204" s="82"/>
      <c r="C204" s="82"/>
      <c r="D204" s="83"/>
      <c r="E204" s="84"/>
      <c r="F204" s="9"/>
    </row>
    <row r="205" spans="1:6" ht="12.75">
      <c r="A205" s="82"/>
      <c r="B205" s="26" t="s">
        <v>282</v>
      </c>
      <c r="C205" s="82"/>
      <c r="D205" s="86"/>
      <c r="E205" s="59"/>
      <c r="F205" s="9"/>
    </row>
    <row r="206" spans="1:6" ht="12.75">
      <c r="A206" s="87"/>
      <c r="B206" s="60" t="s">
        <v>264</v>
      </c>
      <c r="C206" s="87"/>
      <c r="D206" s="14"/>
      <c r="E206" s="59"/>
      <c r="F206" s="63"/>
    </row>
    <row r="207" spans="1:6" ht="12.75">
      <c r="A207" s="87"/>
      <c r="B207" s="60" t="s">
        <v>79</v>
      </c>
      <c r="C207" s="87"/>
      <c r="D207" s="14"/>
      <c r="E207" s="59"/>
      <c r="F207" s="63"/>
    </row>
    <row r="208" spans="1:6" ht="21">
      <c r="A208" s="87"/>
      <c r="B208" s="60" t="s">
        <v>89</v>
      </c>
      <c r="C208" s="87"/>
      <c r="D208" s="14"/>
      <c r="E208" s="59"/>
      <c r="F208" s="63"/>
    </row>
    <row r="209" spans="1:6" ht="12.75">
      <c r="A209" s="87"/>
      <c r="B209" s="60"/>
      <c r="C209" s="87"/>
      <c r="D209" s="14"/>
      <c r="E209" s="59"/>
      <c r="F209" s="63"/>
    </row>
    <row r="210" spans="1:6" ht="12.75">
      <c r="A210" s="87"/>
      <c r="B210" s="89" t="s">
        <v>22</v>
      </c>
      <c r="C210" s="87"/>
      <c r="D210" s="14"/>
      <c r="E210" s="59"/>
      <c r="F210" s="63"/>
    </row>
    <row r="211" spans="1:6" ht="12.75">
      <c r="A211" s="87"/>
      <c r="B211" s="89" t="s">
        <v>572</v>
      </c>
      <c r="C211" s="87"/>
      <c r="D211" s="14"/>
      <c r="E211" s="59"/>
      <c r="F211" s="63"/>
    </row>
    <row r="212" spans="1:6" ht="12.75">
      <c r="A212" s="87"/>
      <c r="B212" s="89" t="s">
        <v>573</v>
      </c>
      <c r="C212" s="87"/>
      <c r="D212" s="14"/>
      <c r="E212" s="59"/>
      <c r="F212" s="63"/>
    </row>
    <row r="213" spans="1:6" ht="12.75">
      <c r="A213" s="87" t="s">
        <v>4</v>
      </c>
      <c r="B213" s="85" t="s">
        <v>178</v>
      </c>
      <c r="C213" s="149"/>
      <c r="D213" s="86"/>
      <c r="E213" s="171"/>
      <c r="F213" s="63"/>
    </row>
    <row r="214" spans="1:6" ht="20.4">
      <c r="A214" s="87"/>
      <c r="B214" s="172" t="s">
        <v>115</v>
      </c>
      <c r="C214" s="87" t="s">
        <v>73</v>
      </c>
      <c r="D214" s="86">
        <v>1</v>
      </c>
      <c r="E214" s="59"/>
      <c r="F214" s="63">
        <f>E214*D214</f>
        <v>0</v>
      </c>
    </row>
    <row r="215" spans="1:6" ht="12.75">
      <c r="A215" s="87"/>
      <c r="B215" s="85"/>
      <c r="C215" s="87"/>
      <c r="D215" s="86"/>
      <c r="E215" s="59"/>
      <c r="F215" s="63"/>
    </row>
    <row r="216" spans="1:6" ht="12.75">
      <c r="A216" s="87"/>
      <c r="B216" s="89" t="s">
        <v>385</v>
      </c>
      <c r="C216" s="87"/>
      <c r="D216" s="86"/>
      <c r="E216" s="59"/>
      <c r="F216" s="63"/>
    </row>
    <row r="217" spans="1:6" ht="12.75">
      <c r="A217" s="87"/>
      <c r="B217" s="89" t="s">
        <v>26</v>
      </c>
      <c r="C217" s="87"/>
      <c r="D217" s="86"/>
      <c r="E217" s="59"/>
      <c r="F217" s="63"/>
    </row>
    <row r="218" spans="1:6" ht="12.75">
      <c r="A218" s="87"/>
      <c r="B218" s="89" t="s">
        <v>82</v>
      </c>
      <c r="C218" s="87"/>
      <c r="D218" s="86"/>
      <c r="E218" s="59"/>
      <c r="F218" s="63"/>
    </row>
    <row r="219" spans="1:6" ht="12.75">
      <c r="A219" s="87"/>
      <c r="B219" s="89" t="s">
        <v>83</v>
      </c>
      <c r="C219" s="87"/>
      <c r="D219" s="86"/>
      <c r="E219" s="59"/>
      <c r="F219" s="63"/>
    </row>
    <row r="220" spans="1:6" ht="12.75">
      <c r="A220" s="87" t="s">
        <v>50</v>
      </c>
      <c r="B220" s="85" t="s">
        <v>94</v>
      </c>
      <c r="C220" s="87" t="s">
        <v>7</v>
      </c>
      <c r="D220" s="14">
        <v>92</v>
      </c>
      <c r="E220" s="59">
        <f>E169</f>
        <v>0</v>
      </c>
      <c r="F220" s="63">
        <f>E220*D220</f>
        <v>0</v>
      </c>
    </row>
    <row r="221" spans="1:6" ht="12.75">
      <c r="A221" s="87"/>
      <c r="B221" s="85"/>
      <c r="C221" s="87"/>
      <c r="D221" s="14"/>
      <c r="E221" s="59"/>
      <c r="F221" s="63"/>
    </row>
    <row r="222" spans="1:6" ht="12.75">
      <c r="A222" s="87"/>
      <c r="B222" s="89" t="s">
        <v>160</v>
      </c>
      <c r="C222" s="87"/>
      <c r="D222" s="14"/>
      <c r="E222" s="59"/>
      <c r="F222" s="63"/>
    </row>
    <row r="223" spans="1:6" ht="12.75">
      <c r="A223" s="87"/>
      <c r="B223" s="89" t="s">
        <v>27</v>
      </c>
      <c r="C223" s="87"/>
      <c r="D223" s="14"/>
      <c r="E223" s="59"/>
      <c r="F223" s="63"/>
    </row>
    <row r="224" spans="1:6" ht="12.75">
      <c r="A224" s="87" t="s">
        <v>51</v>
      </c>
      <c r="B224" s="85" t="s">
        <v>153</v>
      </c>
      <c r="C224" s="88" t="s">
        <v>19</v>
      </c>
      <c r="D224" s="14">
        <v>10</v>
      </c>
      <c r="E224" s="173">
        <f>E226*0.15</f>
        <v>0</v>
      </c>
      <c r="F224" s="63">
        <f>E224*D224</f>
        <v>0</v>
      </c>
    </row>
    <row r="225" spans="1:6" ht="12.75">
      <c r="A225" s="87"/>
      <c r="B225" s="85"/>
      <c r="C225" s="88"/>
      <c r="D225" s="14"/>
      <c r="E225" s="59"/>
      <c r="F225" s="63"/>
    </row>
    <row r="226" spans="1:6" ht="20.4">
      <c r="A226" s="87" t="s">
        <v>52</v>
      </c>
      <c r="B226" s="85" t="s">
        <v>155</v>
      </c>
      <c r="C226" s="88" t="s">
        <v>72</v>
      </c>
      <c r="D226" s="14">
        <v>5</v>
      </c>
      <c r="E226" s="59">
        <f>E177</f>
        <v>0</v>
      </c>
      <c r="F226" s="63">
        <f>E226*D226</f>
        <v>0</v>
      </c>
    </row>
    <row r="227" spans="1:6" ht="12.75" hidden="1">
      <c r="A227" s="87"/>
      <c r="B227" s="27"/>
      <c r="C227" s="87"/>
      <c r="D227" s="14"/>
      <c r="E227" s="59"/>
      <c r="F227" s="63" t="e">
        <f>#REF!*E227</f>
        <v>#REF!</v>
      </c>
    </row>
    <row r="228" spans="1:6" ht="12.75" hidden="1">
      <c r="A228" s="87"/>
      <c r="B228" s="27"/>
      <c r="C228" s="87"/>
      <c r="D228" s="14"/>
      <c r="E228" s="59"/>
      <c r="F228" s="63" t="e">
        <f>#REF!*E228</f>
        <v>#REF!</v>
      </c>
    </row>
    <row r="229" spans="1:6" ht="12.75">
      <c r="A229" s="87"/>
      <c r="B229" s="27"/>
      <c r="C229" s="87"/>
      <c r="D229" s="14"/>
      <c r="E229" s="59"/>
      <c r="F229" s="63"/>
    </row>
    <row r="230" spans="1:6" ht="12.75">
      <c r="A230" s="87"/>
      <c r="B230" s="27"/>
      <c r="C230" s="87"/>
      <c r="D230" s="14"/>
      <c r="E230" s="59"/>
      <c r="F230" s="63"/>
    </row>
    <row r="231" spans="1:6" ht="12.75">
      <c r="A231" s="87"/>
      <c r="B231" s="34" t="s">
        <v>174</v>
      </c>
      <c r="C231" s="10"/>
      <c r="D231" s="10"/>
      <c r="E231" s="174"/>
      <c r="F231" s="63"/>
    </row>
    <row r="232" spans="1:6" ht="12.75">
      <c r="A232" s="87"/>
      <c r="B232" s="35" t="s">
        <v>574</v>
      </c>
      <c r="C232" s="10"/>
      <c r="D232" s="10"/>
      <c r="E232" s="174"/>
      <c r="F232" s="63"/>
    </row>
    <row r="233" spans="1:6" ht="12.75">
      <c r="A233" s="87"/>
      <c r="B233" s="8" t="s">
        <v>575</v>
      </c>
      <c r="C233" s="13"/>
      <c r="D233" s="175"/>
      <c r="E233" s="174"/>
      <c r="F233" s="174"/>
    </row>
    <row r="234" spans="1:6" ht="12.75">
      <c r="A234" s="87"/>
      <c r="B234" s="8" t="s">
        <v>576</v>
      </c>
      <c r="C234" s="10"/>
      <c r="D234" s="10"/>
      <c r="E234" s="174"/>
      <c r="F234" s="63"/>
    </row>
    <row r="235" spans="1:6" ht="20.4">
      <c r="A235" s="87"/>
      <c r="B235" s="8" t="s">
        <v>577</v>
      </c>
      <c r="C235" s="13" t="s">
        <v>72</v>
      </c>
      <c r="D235" s="14">
        <v>7</v>
      </c>
      <c r="E235" s="59"/>
      <c r="F235" s="63">
        <f>E235*D235</f>
        <v>0</v>
      </c>
    </row>
    <row r="236" spans="1:6" ht="12.75">
      <c r="A236" s="87"/>
      <c r="B236" s="27"/>
      <c r="C236" s="87"/>
      <c r="D236" s="14"/>
      <c r="E236" s="59"/>
      <c r="F236" s="63"/>
    </row>
    <row r="237" spans="1:6" ht="12.75">
      <c r="A237" s="87"/>
      <c r="B237" s="27"/>
      <c r="C237" s="87"/>
      <c r="D237" s="14"/>
      <c r="E237" s="59"/>
      <c r="F237" s="63"/>
    </row>
    <row r="238" spans="1:6" ht="12.75">
      <c r="A238" s="87"/>
      <c r="B238" s="60"/>
      <c r="C238" s="87"/>
      <c r="D238" s="14"/>
      <c r="E238" s="59"/>
      <c r="F238" s="63"/>
    </row>
    <row r="239" spans="1:6" ht="12.75">
      <c r="A239" s="87"/>
      <c r="B239" s="127" t="s">
        <v>97</v>
      </c>
      <c r="C239" s="82"/>
      <c r="D239" s="86"/>
      <c r="E239" s="11"/>
      <c r="F239" s="63"/>
    </row>
    <row r="240" spans="1:6" ht="12.75">
      <c r="A240" s="87"/>
      <c r="B240" s="103" t="s">
        <v>98</v>
      </c>
      <c r="C240" s="82"/>
      <c r="D240" s="86"/>
      <c r="E240" s="11"/>
      <c r="F240" s="64">
        <f>F226+F224+F220+F214+F235</f>
        <v>0</v>
      </c>
    </row>
    <row r="241" spans="1:6" ht="21" customHeight="1">
      <c r="A241" s="82" t="s">
        <v>0</v>
      </c>
      <c r="B241" s="82" t="s">
        <v>1</v>
      </c>
      <c r="C241" s="82" t="s">
        <v>2</v>
      </c>
      <c r="D241" s="83" t="s">
        <v>3</v>
      </c>
      <c r="E241" s="84" t="s">
        <v>231</v>
      </c>
      <c r="F241" s="9" t="s">
        <v>232</v>
      </c>
    </row>
    <row r="242" spans="1:6" ht="12.75">
      <c r="A242" s="152"/>
      <c r="B242" s="152"/>
      <c r="C242" s="152"/>
      <c r="D242" s="153"/>
      <c r="E242" s="59"/>
      <c r="F242" s="9"/>
    </row>
    <row r="243" spans="1:6" ht="12.75">
      <c r="A243" s="152"/>
      <c r="B243" s="152"/>
      <c r="C243" s="152"/>
      <c r="D243" s="153"/>
      <c r="E243" s="154"/>
      <c r="F243" s="64"/>
    </row>
    <row r="244" spans="1:6" ht="12.75">
      <c r="A244" s="155"/>
      <c r="B244" s="156" t="s">
        <v>34</v>
      </c>
      <c r="C244" s="155"/>
      <c r="D244" s="23"/>
      <c r="E244" s="154"/>
      <c r="F244" s="66"/>
    </row>
    <row r="245" spans="1:6" ht="12.75">
      <c r="A245" s="155"/>
      <c r="B245" s="60" t="s">
        <v>283</v>
      </c>
      <c r="C245" s="155"/>
      <c r="D245" s="23"/>
      <c r="E245" s="154"/>
      <c r="F245" s="66"/>
    </row>
    <row r="246" spans="1:6" ht="12.75">
      <c r="A246" s="155"/>
      <c r="B246" s="27" t="s">
        <v>552</v>
      </c>
      <c r="C246" s="155"/>
      <c r="D246" s="23"/>
      <c r="E246" s="154"/>
      <c r="F246" s="66"/>
    </row>
    <row r="247" spans="1:6" ht="12.75">
      <c r="A247" s="155"/>
      <c r="B247" s="27" t="s">
        <v>553</v>
      </c>
      <c r="C247" s="155"/>
      <c r="D247" s="23"/>
      <c r="E247" s="154"/>
      <c r="F247" s="66"/>
    </row>
    <row r="248" spans="1:6" ht="12.75">
      <c r="A248" s="155"/>
      <c r="B248" s="27" t="s">
        <v>554</v>
      </c>
      <c r="C248" s="155"/>
      <c r="D248" s="23"/>
      <c r="E248" s="154"/>
      <c r="F248" s="66"/>
    </row>
    <row r="249" spans="1:6" ht="12.75">
      <c r="A249" s="155" t="s">
        <v>4</v>
      </c>
      <c r="B249" s="27" t="s">
        <v>555</v>
      </c>
      <c r="C249" s="155"/>
      <c r="D249" s="23"/>
      <c r="E249" s="154"/>
      <c r="F249" s="66"/>
    </row>
    <row r="250" spans="1:6" ht="12.75">
      <c r="A250" s="155"/>
      <c r="B250" s="27" t="s">
        <v>567</v>
      </c>
      <c r="C250" s="155" t="s">
        <v>187</v>
      </c>
      <c r="D250" s="23">
        <v>1</v>
      </c>
      <c r="E250" s="154"/>
      <c r="F250" s="66">
        <f>E250*D250</f>
        <v>0</v>
      </c>
    </row>
    <row r="251" spans="1:6" ht="12.75">
      <c r="A251" s="155"/>
      <c r="C251" s="155"/>
      <c r="D251" s="23"/>
      <c r="E251" s="154"/>
      <c r="F251" s="66"/>
    </row>
    <row r="252" spans="1:6" ht="12.75">
      <c r="A252" s="155"/>
      <c r="B252" s="156"/>
      <c r="C252" s="155"/>
      <c r="D252" s="23"/>
      <c r="E252" s="154"/>
      <c r="F252" s="66"/>
    </row>
    <row r="253" spans="1:6" ht="12.75">
      <c r="A253" s="155"/>
      <c r="B253" s="123"/>
      <c r="C253" s="155"/>
      <c r="D253" s="23"/>
      <c r="E253" s="154"/>
      <c r="F253" s="63"/>
    </row>
    <row r="254" spans="1:6" ht="12.75">
      <c r="A254" s="155"/>
      <c r="B254" s="155"/>
      <c r="C254" s="155"/>
      <c r="D254" s="23"/>
      <c r="E254" s="21"/>
      <c r="F254" s="66"/>
    </row>
    <row r="255" spans="1:6" ht="12.75">
      <c r="A255" s="155"/>
      <c r="B255" s="123"/>
      <c r="C255" s="155"/>
      <c r="D255" s="23"/>
      <c r="E255" s="21"/>
      <c r="F255" s="66"/>
    </row>
    <row r="256" spans="1:6" ht="12.75">
      <c r="A256" s="155"/>
      <c r="B256" s="120"/>
      <c r="C256" s="155"/>
      <c r="D256" s="23"/>
      <c r="E256" s="154"/>
      <c r="F256" s="66"/>
    </row>
    <row r="257" spans="1:6" ht="12.75">
      <c r="A257" s="155"/>
      <c r="B257" s="120"/>
      <c r="C257" s="155"/>
      <c r="D257" s="23"/>
      <c r="E257" s="154"/>
      <c r="F257" s="66"/>
    </row>
    <row r="258" spans="1:6" ht="12.75">
      <c r="A258" s="155"/>
      <c r="B258" s="120"/>
      <c r="C258" s="155"/>
      <c r="D258" s="23"/>
      <c r="E258" s="154"/>
      <c r="F258" s="66"/>
    </row>
    <row r="259" spans="1:6" ht="12.75">
      <c r="A259" s="155"/>
      <c r="B259" s="120"/>
      <c r="C259" s="155"/>
      <c r="D259" s="23"/>
      <c r="E259" s="154"/>
      <c r="F259" s="66"/>
    </row>
    <row r="260" spans="1:6" ht="12.75">
      <c r="A260" s="155"/>
      <c r="B260" s="158" t="s">
        <v>138</v>
      </c>
      <c r="C260" s="155"/>
      <c r="D260" s="153"/>
      <c r="E260" s="154"/>
      <c r="F260" s="67"/>
    </row>
    <row r="261" spans="1:6" ht="12.75">
      <c r="A261" s="155"/>
      <c r="B261" s="159" t="s">
        <v>137</v>
      </c>
      <c r="C261" s="155"/>
      <c r="D261" s="153"/>
      <c r="E261" s="154"/>
      <c r="F261" s="67">
        <f>SUM(F243:F260)</f>
        <v>0</v>
      </c>
    </row>
    <row r="262" spans="1:6" ht="21" customHeight="1">
      <c r="A262" s="82" t="s">
        <v>0</v>
      </c>
      <c r="B262" s="82" t="s">
        <v>1</v>
      </c>
      <c r="C262" s="82" t="s">
        <v>2</v>
      </c>
      <c r="D262" s="83" t="s">
        <v>3</v>
      </c>
      <c r="E262" s="84" t="s">
        <v>231</v>
      </c>
      <c r="F262" s="9" t="s">
        <v>232</v>
      </c>
    </row>
    <row r="263" spans="1:6" ht="12.75">
      <c r="A263" s="82"/>
      <c r="B263" s="82"/>
      <c r="C263" s="82"/>
      <c r="D263" s="86"/>
      <c r="E263" s="59"/>
      <c r="F263" s="9"/>
    </row>
    <row r="264" spans="1:6" ht="12.75">
      <c r="A264" s="87"/>
      <c r="B264" s="60" t="s">
        <v>37</v>
      </c>
      <c r="C264" s="87"/>
      <c r="D264" s="86"/>
      <c r="E264" s="59"/>
      <c r="F264" s="63"/>
    </row>
    <row r="265" spans="1:6" ht="12.75">
      <c r="A265" s="87"/>
      <c r="B265" s="60" t="s">
        <v>40</v>
      </c>
      <c r="C265" s="87"/>
      <c r="D265" s="86"/>
      <c r="E265" s="59"/>
      <c r="F265" s="63"/>
    </row>
    <row r="266" spans="1:6" ht="12.75">
      <c r="A266" s="87"/>
      <c r="B266" s="28" t="s">
        <v>41</v>
      </c>
      <c r="C266" s="87"/>
      <c r="D266" s="86"/>
      <c r="E266" s="59"/>
      <c r="F266" s="63"/>
    </row>
    <row r="267" spans="1:6" ht="12.75">
      <c r="A267" s="87"/>
      <c r="B267" s="89" t="s">
        <v>170</v>
      </c>
      <c r="C267" s="87"/>
      <c r="D267" s="86"/>
      <c r="E267" s="59" t="s">
        <v>118</v>
      </c>
      <c r="F267" s="68"/>
    </row>
    <row r="268" spans="1:6" ht="12.75">
      <c r="A268" s="87"/>
      <c r="B268" s="89" t="s">
        <v>169</v>
      </c>
      <c r="C268" s="87"/>
      <c r="D268" s="86"/>
      <c r="E268" s="59"/>
      <c r="F268" s="68"/>
    </row>
    <row r="269" spans="1:6" ht="20.4">
      <c r="A269" s="87" t="s">
        <v>4</v>
      </c>
      <c r="B269" s="27" t="s">
        <v>298</v>
      </c>
      <c r="C269" s="88" t="s">
        <v>72</v>
      </c>
      <c r="D269" s="86">
        <v>20</v>
      </c>
      <c r="E269" s="59">
        <f>'MAIN BANK BUIDLING '!E463</f>
        <v>0</v>
      </c>
      <c r="F269" s="63">
        <f>E269*D269</f>
        <v>0</v>
      </c>
    </row>
    <row r="270" spans="1:6" ht="12.75">
      <c r="A270" s="87"/>
      <c r="B270" s="27" t="s">
        <v>133</v>
      </c>
      <c r="C270" s="87"/>
      <c r="D270" s="86"/>
      <c r="E270" s="59"/>
      <c r="F270" s="68"/>
    </row>
    <row r="271" spans="1:6" ht="12.75">
      <c r="A271" s="87"/>
      <c r="B271" s="27"/>
      <c r="C271" s="87"/>
      <c r="D271" s="86"/>
      <c r="E271" s="59"/>
      <c r="F271" s="68"/>
    </row>
    <row r="272" spans="1:6" ht="12.75">
      <c r="A272" s="87" t="s">
        <v>50</v>
      </c>
      <c r="B272" s="27" t="s">
        <v>619</v>
      </c>
      <c r="C272" s="87" t="s">
        <v>19</v>
      </c>
      <c r="D272" s="86">
        <v>5</v>
      </c>
      <c r="E272" s="59">
        <f>E269*0.2</f>
        <v>0</v>
      </c>
      <c r="F272" s="63">
        <f>E272*D272</f>
        <v>0</v>
      </c>
    </row>
    <row r="273" spans="1:6" ht="12.75">
      <c r="A273" s="152"/>
      <c r="B273" s="152"/>
      <c r="C273" s="152"/>
      <c r="D273" s="153"/>
      <c r="E273" s="154"/>
      <c r="F273" s="64"/>
    </row>
    <row r="274" spans="1:6" ht="12.75">
      <c r="A274" s="87"/>
      <c r="B274" s="89" t="s">
        <v>38</v>
      </c>
      <c r="C274" s="87"/>
      <c r="D274" s="86"/>
      <c r="E274" s="59"/>
      <c r="F274" s="63"/>
    </row>
    <row r="275" spans="1:6" ht="12.75">
      <c r="A275" s="87"/>
      <c r="B275" s="108" t="s">
        <v>127</v>
      </c>
      <c r="C275" s="87"/>
      <c r="D275" s="86"/>
      <c r="E275" s="59"/>
      <c r="F275" s="63"/>
    </row>
    <row r="276" spans="1:6" ht="12.75">
      <c r="A276" s="87"/>
      <c r="B276" s="85" t="s">
        <v>620</v>
      </c>
      <c r="C276" s="87"/>
      <c r="D276" s="86"/>
      <c r="E276" s="59"/>
      <c r="F276" s="63"/>
    </row>
    <row r="277" spans="1:6" ht="12.75">
      <c r="A277" s="87"/>
      <c r="B277" s="85" t="s">
        <v>99</v>
      </c>
      <c r="C277" s="87"/>
      <c r="D277" s="86"/>
      <c r="E277" s="59"/>
      <c r="F277" s="63"/>
    </row>
    <row r="278" spans="1:6" ht="20.4">
      <c r="A278" s="87" t="s">
        <v>51</v>
      </c>
      <c r="B278" s="85" t="s">
        <v>130</v>
      </c>
      <c r="C278" s="88" t="s">
        <v>72</v>
      </c>
      <c r="D278" s="86">
        <v>5</v>
      </c>
      <c r="E278" s="59">
        <f>'MAIN BANK BUIDLING '!E472</f>
        <v>0</v>
      </c>
      <c r="F278" s="63">
        <f>E278*D278</f>
        <v>0</v>
      </c>
    </row>
    <row r="279" spans="1:6" ht="12.75">
      <c r="A279" s="87"/>
      <c r="B279" s="85"/>
      <c r="C279" s="88"/>
      <c r="D279" s="86"/>
      <c r="E279" s="59"/>
      <c r="F279" s="63"/>
    </row>
    <row r="280" spans="1:7" s="160" customFormat="1" ht="12.75">
      <c r="A280" s="87" t="s">
        <v>52</v>
      </c>
      <c r="B280" s="85" t="s">
        <v>135</v>
      </c>
      <c r="C280" s="87" t="s">
        <v>19</v>
      </c>
      <c r="D280" s="86">
        <v>14</v>
      </c>
      <c r="E280" s="59">
        <f>E278*0.1</f>
        <v>0</v>
      </c>
      <c r="F280" s="63">
        <f>E280*D280</f>
        <v>0</v>
      </c>
      <c r="G280" s="214"/>
    </row>
    <row r="281" spans="1:7" s="160" customFormat="1" ht="12.75">
      <c r="A281" s="87"/>
      <c r="B281" s="85"/>
      <c r="C281" s="87"/>
      <c r="D281" s="86"/>
      <c r="E281" s="59"/>
      <c r="F281" s="63"/>
      <c r="G281" s="214"/>
    </row>
    <row r="282" spans="1:7" s="160" customFormat="1" ht="12.75">
      <c r="A282" s="87"/>
      <c r="B282" s="108" t="s">
        <v>95</v>
      </c>
      <c r="C282" s="87"/>
      <c r="D282" s="86"/>
      <c r="E282" s="59"/>
      <c r="F282" s="63"/>
      <c r="G282" s="214"/>
    </row>
    <row r="283" spans="1:7" s="160" customFormat="1" ht="20.4">
      <c r="A283" s="87" t="s">
        <v>53</v>
      </c>
      <c r="B283" s="85" t="s">
        <v>188</v>
      </c>
      <c r="C283" s="88" t="s">
        <v>72</v>
      </c>
      <c r="D283" s="86">
        <v>6</v>
      </c>
      <c r="E283" s="59">
        <f>'MAIN BANK BUIDLING '!E479</f>
        <v>0</v>
      </c>
      <c r="F283" s="63">
        <f>E283*D283</f>
        <v>0</v>
      </c>
      <c r="G283" s="214"/>
    </row>
    <row r="284" spans="1:7" s="160" customFormat="1" ht="12.75">
      <c r="A284" s="87"/>
      <c r="B284" s="85" t="s">
        <v>132</v>
      </c>
      <c r="C284" s="88"/>
      <c r="D284" s="86"/>
      <c r="E284" s="59"/>
      <c r="F284" s="63"/>
      <c r="G284" s="214"/>
    </row>
    <row r="285" spans="1:7" s="160" customFormat="1" ht="12.75">
      <c r="A285" s="87"/>
      <c r="B285" s="85"/>
      <c r="C285" s="87"/>
      <c r="D285" s="86"/>
      <c r="E285" s="59"/>
      <c r="F285" s="63"/>
      <c r="G285" s="214"/>
    </row>
    <row r="286" spans="1:6" ht="12.75">
      <c r="A286" s="87"/>
      <c r="B286" s="60" t="s">
        <v>96</v>
      </c>
      <c r="C286" s="87"/>
      <c r="D286" s="86"/>
      <c r="E286" s="59"/>
      <c r="F286" s="68"/>
    </row>
    <row r="287" spans="1:6" ht="12.75">
      <c r="A287" s="87"/>
      <c r="B287" s="8" t="s">
        <v>606</v>
      </c>
      <c r="C287" s="149"/>
      <c r="D287" s="86"/>
      <c r="E287" s="59"/>
      <c r="F287" s="63"/>
    </row>
    <row r="288" spans="1:6" ht="20.4">
      <c r="A288" s="87" t="s">
        <v>55</v>
      </c>
      <c r="B288" s="8" t="s">
        <v>84</v>
      </c>
      <c r="C288" s="88" t="s">
        <v>72</v>
      </c>
      <c r="D288" s="86">
        <v>106</v>
      </c>
      <c r="E288" s="59">
        <f>'MAIN BANK BUIDLING '!E484</f>
        <v>0</v>
      </c>
      <c r="F288" s="63">
        <f>E288*D288</f>
        <v>0</v>
      </c>
    </row>
    <row r="289" spans="1:6" ht="12.75">
      <c r="A289" s="87"/>
      <c r="B289" s="8" t="s">
        <v>431</v>
      </c>
      <c r="C289" s="87"/>
      <c r="D289" s="86"/>
      <c r="E289" s="59"/>
      <c r="F289" s="68"/>
    </row>
    <row r="290" spans="1:6" ht="12.75">
      <c r="A290" s="87"/>
      <c r="B290" s="27"/>
      <c r="C290" s="87"/>
      <c r="D290" s="86"/>
      <c r="E290" s="59"/>
      <c r="F290" s="68"/>
    </row>
    <row r="291" spans="1:6" ht="12.75">
      <c r="A291" s="87" t="s">
        <v>56</v>
      </c>
      <c r="B291" s="27" t="s">
        <v>121</v>
      </c>
      <c r="C291" s="87" t="s">
        <v>19</v>
      </c>
      <c r="D291" s="86">
        <v>59</v>
      </c>
      <c r="E291" s="59">
        <f>'MAIN BANK BUIDLING '!E487</f>
        <v>0</v>
      </c>
      <c r="F291" s="63">
        <f>E291*D291</f>
        <v>0</v>
      </c>
    </row>
    <row r="292" spans="1:6" ht="12.75">
      <c r="A292" s="87"/>
      <c r="B292" s="27"/>
      <c r="C292" s="87"/>
      <c r="D292" s="86"/>
      <c r="E292" s="59"/>
      <c r="F292" s="68"/>
    </row>
    <row r="293" spans="1:6" ht="12.75">
      <c r="A293" s="87"/>
      <c r="B293" s="108" t="s">
        <v>100</v>
      </c>
      <c r="C293" s="87"/>
      <c r="D293" s="86"/>
      <c r="E293" s="59"/>
      <c r="F293" s="68"/>
    </row>
    <row r="294" spans="1:6" ht="12.75">
      <c r="A294" s="87" t="s">
        <v>57</v>
      </c>
      <c r="B294" s="85" t="s">
        <v>319</v>
      </c>
      <c r="C294" s="87"/>
      <c r="D294" s="86"/>
      <c r="E294" s="59"/>
      <c r="F294" s="68"/>
    </row>
    <row r="295" spans="1:6" ht="20.4">
      <c r="A295" s="87"/>
      <c r="B295" s="85" t="s">
        <v>101</v>
      </c>
      <c r="C295" s="88" t="s">
        <v>72</v>
      </c>
      <c r="D295" s="86">
        <v>106</v>
      </c>
      <c r="E295" s="59">
        <f>'MAIN BANK BUIDLING '!E491</f>
        <v>0</v>
      </c>
      <c r="F295" s="63">
        <f>E295*D295</f>
        <v>0</v>
      </c>
    </row>
    <row r="296" spans="1:6" ht="12.75">
      <c r="A296" s="87"/>
      <c r="B296" s="85"/>
      <c r="C296" s="88"/>
      <c r="D296" s="86"/>
      <c r="E296" s="59"/>
      <c r="F296" s="63"/>
    </row>
    <row r="297" spans="1:6" ht="12.75">
      <c r="A297" s="87" t="s">
        <v>54</v>
      </c>
      <c r="B297" s="85" t="str">
        <f>B291</f>
        <v>Reveal not less than 200mm wide</v>
      </c>
      <c r="C297" s="88" t="str">
        <f>C291</f>
        <v>m</v>
      </c>
      <c r="D297" s="86">
        <v>59</v>
      </c>
      <c r="E297" s="59">
        <f>'MAIN BANK BUIDLING '!E493</f>
        <v>0</v>
      </c>
      <c r="F297" s="63">
        <f>E297*D297</f>
        <v>0</v>
      </c>
    </row>
    <row r="298" spans="1:6" ht="12.75">
      <c r="A298" s="87"/>
      <c r="B298" s="85"/>
      <c r="C298" s="88"/>
      <c r="D298" s="86"/>
      <c r="E298" s="59"/>
      <c r="F298" s="63"/>
    </row>
    <row r="299" spans="1:6" ht="12.75">
      <c r="A299" s="87" t="s">
        <v>4</v>
      </c>
      <c r="B299" s="27" t="s">
        <v>134</v>
      </c>
      <c r="C299" s="88" t="s">
        <v>19</v>
      </c>
      <c r="D299" s="86">
        <v>3</v>
      </c>
      <c r="E299" s="59">
        <f>'MAIN BANK BUIDLING '!E508</f>
        <v>0</v>
      </c>
      <c r="F299" s="63">
        <f>E299*D299</f>
        <v>0</v>
      </c>
    </row>
    <row r="300" spans="1:6" ht="12.75">
      <c r="A300" s="87"/>
      <c r="B300" s="27" t="s">
        <v>304</v>
      </c>
      <c r="C300" s="87"/>
      <c r="D300" s="86"/>
      <c r="E300" s="11"/>
      <c r="F300" s="11"/>
    </row>
    <row r="301" spans="1:6" ht="12.75">
      <c r="A301" s="87"/>
      <c r="B301" s="27"/>
      <c r="C301" s="87"/>
      <c r="D301" s="86"/>
      <c r="E301" s="11"/>
      <c r="F301" s="11"/>
    </row>
    <row r="302" spans="1:6" ht="12.75">
      <c r="A302" s="87"/>
      <c r="B302" s="60" t="s">
        <v>44</v>
      </c>
      <c r="C302" s="87"/>
      <c r="D302" s="86"/>
      <c r="E302" s="59"/>
      <c r="F302" s="63"/>
    </row>
    <row r="303" spans="1:6" ht="12.75">
      <c r="A303" s="87"/>
      <c r="B303" s="89" t="s">
        <v>223</v>
      </c>
      <c r="C303" s="87"/>
      <c r="D303" s="86"/>
      <c r="E303" s="59"/>
      <c r="F303" s="63"/>
    </row>
    <row r="304" spans="1:6" ht="12.75">
      <c r="A304" s="87"/>
      <c r="B304" s="89" t="s">
        <v>224</v>
      </c>
      <c r="C304" s="87"/>
      <c r="D304" s="86"/>
      <c r="E304" s="59"/>
      <c r="F304" s="63"/>
    </row>
    <row r="305" spans="1:6" ht="20.4">
      <c r="A305" s="87" t="s">
        <v>50</v>
      </c>
      <c r="B305" s="85" t="s">
        <v>120</v>
      </c>
      <c r="C305" s="88" t="s">
        <v>72</v>
      </c>
      <c r="D305" s="86">
        <v>20</v>
      </c>
      <c r="E305" s="59">
        <f>'MAIN BANK BUIDLING '!E514</f>
        <v>0</v>
      </c>
      <c r="F305" s="63">
        <f>E305*D305</f>
        <v>0</v>
      </c>
    </row>
    <row r="306" spans="1:6" ht="12.75">
      <c r="A306" s="87"/>
      <c r="B306" s="85"/>
      <c r="C306" s="88"/>
      <c r="D306" s="86"/>
      <c r="E306" s="59"/>
      <c r="F306" s="63"/>
    </row>
    <row r="307" spans="1:6" ht="12.75">
      <c r="A307" s="87" t="s">
        <v>51</v>
      </c>
      <c r="B307" s="27" t="s">
        <v>102</v>
      </c>
      <c r="C307" s="87" t="s">
        <v>19</v>
      </c>
      <c r="D307" s="86">
        <v>69</v>
      </c>
      <c r="E307" s="59">
        <f>E305*0.2</f>
        <v>0</v>
      </c>
      <c r="F307" s="63">
        <f>E307*D307</f>
        <v>0</v>
      </c>
    </row>
    <row r="308" spans="1:6" ht="12.75">
      <c r="A308" s="87"/>
      <c r="B308" s="27"/>
      <c r="C308" s="87"/>
      <c r="D308" s="86"/>
      <c r="E308" s="59"/>
      <c r="F308" s="63"/>
    </row>
    <row r="309" spans="1:6" ht="12.75">
      <c r="A309" s="87"/>
      <c r="B309" s="60" t="s">
        <v>42</v>
      </c>
      <c r="C309" s="88"/>
      <c r="D309" s="86"/>
      <c r="E309" s="59"/>
      <c r="F309" s="63"/>
    </row>
    <row r="310" spans="1:6" ht="20.4">
      <c r="A310" s="155" t="s">
        <v>52</v>
      </c>
      <c r="B310" s="27" t="s">
        <v>612</v>
      </c>
      <c r="C310" s="88" t="s">
        <v>72</v>
      </c>
      <c r="D310" s="86">
        <v>20</v>
      </c>
      <c r="E310" s="59">
        <f>'MAIN BANK BUIDLING '!E521</f>
        <v>0</v>
      </c>
      <c r="F310" s="63">
        <f>E310*D310</f>
        <v>0</v>
      </c>
    </row>
    <row r="311" spans="1:6" ht="12.75">
      <c r="A311" s="152"/>
      <c r="B311" s="27" t="s">
        <v>133</v>
      </c>
      <c r="C311" s="87"/>
      <c r="D311" s="86"/>
      <c r="E311" s="59"/>
      <c r="F311" s="68"/>
    </row>
    <row r="312" spans="1:6" ht="12.75">
      <c r="A312" s="152"/>
      <c r="B312" s="27"/>
      <c r="C312" s="87"/>
      <c r="D312" s="86"/>
      <c r="E312" s="59"/>
      <c r="F312" s="68"/>
    </row>
    <row r="313" spans="1:6" ht="20.4">
      <c r="A313" s="152" t="s">
        <v>53</v>
      </c>
      <c r="B313" s="27" t="s">
        <v>622</v>
      </c>
      <c r="C313" s="88" t="s">
        <v>72</v>
      </c>
      <c r="D313" s="86">
        <v>3</v>
      </c>
      <c r="E313" s="59">
        <f>E310</f>
        <v>0</v>
      </c>
      <c r="F313" s="63">
        <f>E313*D313</f>
        <v>0</v>
      </c>
    </row>
    <row r="314" spans="1:6" ht="12.75">
      <c r="A314" s="152"/>
      <c r="B314" s="27"/>
      <c r="C314" s="87"/>
      <c r="D314" s="86"/>
      <c r="E314" s="59"/>
      <c r="F314" s="68"/>
    </row>
    <row r="315" spans="1:6" ht="12.75">
      <c r="A315" s="87"/>
      <c r="B315" s="28"/>
      <c r="C315" s="87"/>
      <c r="D315" s="86"/>
      <c r="E315" s="59"/>
      <c r="F315" s="63"/>
    </row>
    <row r="316" spans="1:6" ht="12.75">
      <c r="A316" s="87"/>
      <c r="B316" s="60" t="s">
        <v>44</v>
      </c>
      <c r="C316" s="87"/>
      <c r="D316" s="86"/>
      <c r="E316" s="59"/>
      <c r="F316" s="63"/>
    </row>
    <row r="317" spans="1:6" ht="12.75">
      <c r="A317" s="87"/>
      <c r="B317" s="89" t="s">
        <v>123</v>
      </c>
      <c r="C317" s="87"/>
      <c r="D317" s="86"/>
      <c r="E317" s="59"/>
      <c r="F317" s="63"/>
    </row>
    <row r="318" spans="1:6" ht="12.75">
      <c r="A318" s="87"/>
      <c r="B318" s="89" t="s">
        <v>316</v>
      </c>
      <c r="C318" s="87"/>
      <c r="D318" s="86"/>
      <c r="E318" s="59"/>
      <c r="F318" s="63"/>
    </row>
    <row r="319" spans="1:6" ht="20.4">
      <c r="A319" s="87" t="s">
        <v>55</v>
      </c>
      <c r="B319" s="85" t="s">
        <v>43</v>
      </c>
      <c r="C319" s="88" t="s">
        <v>72</v>
      </c>
      <c r="D319" s="86">
        <f>D310</f>
        <v>20</v>
      </c>
      <c r="E319" s="59"/>
      <c r="F319" s="63">
        <f>E319*D319</f>
        <v>0</v>
      </c>
    </row>
    <row r="320" spans="1:6" ht="12.75">
      <c r="A320" s="87"/>
      <c r="B320" s="85"/>
      <c r="C320" s="87"/>
      <c r="D320" s="86"/>
      <c r="E320" s="59"/>
      <c r="F320" s="63"/>
    </row>
    <row r="321" spans="1:6" ht="20.4">
      <c r="A321" s="87" t="s">
        <v>56</v>
      </c>
      <c r="B321" s="27" t="s">
        <v>568</v>
      </c>
      <c r="C321" s="88" t="s">
        <v>72</v>
      </c>
      <c r="D321" s="86">
        <f>D313</f>
        <v>3</v>
      </c>
      <c r="E321" s="59">
        <f>E319</f>
        <v>0</v>
      </c>
      <c r="F321" s="63">
        <f>E321*D321</f>
        <v>0</v>
      </c>
    </row>
    <row r="322" spans="1:6" ht="12.75">
      <c r="A322" s="87"/>
      <c r="B322" s="27"/>
      <c r="C322" s="87"/>
      <c r="D322" s="86"/>
      <c r="E322" s="59"/>
      <c r="F322" s="63"/>
    </row>
    <row r="323" spans="1:6" ht="12.75">
      <c r="A323" s="87"/>
      <c r="B323" s="103"/>
      <c r="C323" s="88"/>
      <c r="D323" s="86"/>
      <c r="E323" s="59"/>
      <c r="F323" s="63"/>
    </row>
    <row r="324" spans="1:6" ht="12.75">
      <c r="A324" s="87"/>
      <c r="B324" s="127" t="s">
        <v>136</v>
      </c>
      <c r="C324" s="88"/>
      <c r="D324" s="86"/>
      <c r="E324" s="59"/>
      <c r="F324" s="161"/>
    </row>
    <row r="325" spans="1:6" ht="12.75">
      <c r="A325" s="87"/>
      <c r="B325" s="128" t="s">
        <v>108</v>
      </c>
      <c r="C325" s="88"/>
      <c r="D325" s="86"/>
      <c r="E325" s="59"/>
      <c r="F325" s="64">
        <f>SUM(F266:F324)</f>
        <v>0</v>
      </c>
    </row>
    <row r="326" spans="1:6" ht="21" customHeight="1">
      <c r="A326" s="82" t="s">
        <v>0</v>
      </c>
      <c r="B326" s="82" t="s">
        <v>1</v>
      </c>
      <c r="C326" s="82" t="s">
        <v>2</v>
      </c>
      <c r="D326" s="83" t="s">
        <v>3</v>
      </c>
      <c r="E326" s="84" t="s">
        <v>231</v>
      </c>
      <c r="F326" s="9" t="s">
        <v>232</v>
      </c>
    </row>
    <row r="327" spans="1:6" ht="17.4">
      <c r="A327" s="82"/>
      <c r="B327" s="82"/>
      <c r="C327" s="82"/>
      <c r="D327" s="83"/>
      <c r="E327" s="84"/>
      <c r="F327" s="9"/>
    </row>
    <row r="328" spans="1:6" ht="17.4">
      <c r="A328" s="82"/>
      <c r="B328" s="26" t="s">
        <v>161</v>
      </c>
      <c r="C328" s="82"/>
      <c r="D328" s="83"/>
      <c r="E328" s="84"/>
      <c r="F328" s="9"/>
    </row>
    <row r="329" spans="1:6" ht="12.75">
      <c r="A329" s="82" t="s">
        <v>4</v>
      </c>
      <c r="B329" s="164" t="s">
        <v>562</v>
      </c>
      <c r="C329" s="82"/>
      <c r="D329" s="83"/>
      <c r="E329" s="84" t="s">
        <v>70</v>
      </c>
      <c r="F329" s="9"/>
    </row>
    <row r="330" spans="1:6" ht="12.75">
      <c r="A330" s="82"/>
      <c r="B330" s="141" t="s">
        <v>563</v>
      </c>
      <c r="C330" s="82"/>
      <c r="D330" s="83"/>
      <c r="E330" s="84"/>
      <c r="F330" s="9"/>
    </row>
    <row r="331" spans="1:6" ht="12.75">
      <c r="A331" s="87"/>
      <c r="B331" s="60"/>
      <c r="C331" s="87"/>
      <c r="D331" s="86"/>
      <c r="E331" s="59"/>
      <c r="F331" s="63"/>
    </row>
    <row r="332" spans="1:6" ht="12.75">
      <c r="A332" s="87"/>
      <c r="B332" s="62" t="s">
        <v>161</v>
      </c>
      <c r="C332" s="87"/>
      <c r="D332" s="86"/>
      <c r="E332" s="59"/>
      <c r="F332" s="63"/>
    </row>
    <row r="333" spans="1:6" ht="12.75">
      <c r="A333" s="87"/>
      <c r="B333" s="103" t="e">
        <f>#REF!</f>
        <v>#REF!</v>
      </c>
      <c r="C333" s="87"/>
      <c r="D333" s="86"/>
      <c r="E333" s="59"/>
      <c r="F333" s="64">
        <f>SUM(F329:F332)</f>
        <v>0</v>
      </c>
    </row>
    <row r="334" spans="1:6" ht="12.75">
      <c r="A334" s="87"/>
      <c r="B334" s="27"/>
      <c r="C334" s="87"/>
      <c r="D334" s="86"/>
      <c r="E334" s="59"/>
      <c r="F334" s="63"/>
    </row>
    <row r="335" spans="1:6" ht="12.75">
      <c r="A335" s="87"/>
      <c r="B335" s="27"/>
      <c r="C335" s="87"/>
      <c r="D335" s="86"/>
      <c r="E335" s="59"/>
      <c r="F335" s="63"/>
    </row>
    <row r="336" spans="1:6" ht="17.4">
      <c r="A336" s="28" t="s">
        <v>564</v>
      </c>
      <c r="B336" s="28"/>
      <c r="C336" s="28"/>
      <c r="D336" s="28"/>
      <c r="E336" s="84"/>
      <c r="F336" s="9" t="s">
        <v>389</v>
      </c>
    </row>
    <row r="337" spans="1:6" ht="12.75">
      <c r="A337" s="28"/>
      <c r="B337" s="28"/>
      <c r="C337" s="28"/>
      <c r="D337" s="28"/>
      <c r="E337" s="59"/>
      <c r="F337" s="9" t="s">
        <v>321</v>
      </c>
    </row>
    <row r="338" spans="1:6" ht="17.4">
      <c r="A338" s="26"/>
      <c r="B338" s="26"/>
      <c r="C338" s="26"/>
      <c r="D338" s="26"/>
      <c r="E338" s="84"/>
      <c r="F338" s="168"/>
    </row>
    <row r="339" spans="1:6" ht="12.75">
      <c r="A339" s="27"/>
      <c r="B339" s="60" t="s">
        <v>103</v>
      </c>
      <c r="C339" s="87"/>
      <c r="D339" s="86"/>
      <c r="E339" s="59"/>
      <c r="F339" s="129"/>
    </row>
    <row r="340" spans="1:6" ht="12.75">
      <c r="A340" s="27"/>
      <c r="B340" s="60"/>
      <c r="C340" s="87"/>
      <c r="D340" s="86"/>
      <c r="E340" s="59"/>
      <c r="F340" s="129"/>
    </row>
    <row r="341" spans="1:6" ht="12.75">
      <c r="A341" s="27"/>
      <c r="B341" s="60" t="s">
        <v>103</v>
      </c>
      <c r="C341" s="87"/>
      <c r="D341" s="125"/>
      <c r="E341" s="129"/>
      <c r="F341" s="129"/>
    </row>
    <row r="342" spans="1:6" ht="12.75">
      <c r="A342" s="27"/>
      <c r="B342" s="60"/>
      <c r="C342" s="87"/>
      <c r="D342" s="125"/>
      <c r="E342" s="129"/>
      <c r="F342" s="129"/>
    </row>
    <row r="343" spans="1:6" ht="12.75">
      <c r="A343" s="27"/>
      <c r="B343" s="27" t="s">
        <v>11</v>
      </c>
      <c r="C343" s="87"/>
      <c r="D343" s="125"/>
      <c r="E343" s="129"/>
      <c r="F343" s="129">
        <f>F139</f>
        <v>0</v>
      </c>
    </row>
    <row r="344" spans="1:6" ht="12.75">
      <c r="A344" s="27"/>
      <c r="B344" s="27"/>
      <c r="C344" s="87"/>
      <c r="D344" s="125"/>
      <c r="E344" s="129"/>
      <c r="F344" s="129"/>
    </row>
    <row r="345" spans="1:6" ht="12.75">
      <c r="A345" s="27"/>
      <c r="B345" s="85" t="s">
        <v>21</v>
      </c>
      <c r="C345" s="87"/>
      <c r="D345" s="125"/>
      <c r="E345" s="129"/>
      <c r="F345" s="129">
        <f>F185</f>
        <v>0</v>
      </c>
    </row>
    <row r="346" spans="1:6" ht="12.75">
      <c r="A346" s="27"/>
      <c r="B346" s="27"/>
      <c r="C346" s="87"/>
      <c r="D346" s="125"/>
      <c r="E346" s="129"/>
      <c r="F346" s="129"/>
    </row>
    <row r="347" spans="1:6" ht="12.75">
      <c r="A347" s="27"/>
      <c r="B347" s="85" t="s">
        <v>28</v>
      </c>
      <c r="C347" s="87"/>
      <c r="D347" s="125"/>
      <c r="E347" s="129"/>
      <c r="F347" s="129">
        <f>F201</f>
        <v>0</v>
      </c>
    </row>
    <row r="348" spans="1:6" ht="12.75">
      <c r="A348" s="27"/>
      <c r="B348" s="27"/>
      <c r="C348" s="87"/>
      <c r="D348" s="125"/>
      <c r="E348" s="129"/>
      <c r="F348" s="129"/>
    </row>
    <row r="349" spans="1:6" ht="12.75">
      <c r="A349" s="27"/>
      <c r="B349" s="85" t="s">
        <v>217</v>
      </c>
      <c r="C349" s="87"/>
      <c r="D349" s="125"/>
      <c r="E349" s="129"/>
      <c r="F349" s="129">
        <f>F240</f>
        <v>0</v>
      </c>
    </row>
    <row r="350" spans="1:6" ht="12.75">
      <c r="A350" s="27"/>
      <c r="B350" s="169"/>
      <c r="C350" s="87"/>
      <c r="D350" s="125"/>
      <c r="E350" s="129"/>
      <c r="F350" s="129"/>
    </row>
    <row r="351" spans="1:6" ht="12.75">
      <c r="A351" s="27"/>
      <c r="B351" s="85" t="s">
        <v>565</v>
      </c>
      <c r="C351" s="87"/>
      <c r="D351" s="125"/>
      <c r="E351" s="129"/>
      <c r="F351" s="129">
        <f>F261</f>
        <v>0</v>
      </c>
    </row>
    <row r="352" spans="1:6" ht="12.75">
      <c r="A352" s="27"/>
      <c r="B352" s="163"/>
      <c r="C352" s="87"/>
      <c r="D352" s="125"/>
      <c r="E352" s="129"/>
      <c r="F352" s="129"/>
    </row>
    <row r="353" spans="1:6" ht="12.75">
      <c r="A353" s="27"/>
      <c r="B353" s="85" t="s">
        <v>37</v>
      </c>
      <c r="C353" s="87"/>
      <c r="D353" s="125"/>
      <c r="E353" s="129"/>
      <c r="F353" s="129">
        <f>F325</f>
        <v>0</v>
      </c>
    </row>
    <row r="354" spans="1:6" ht="12.75">
      <c r="A354" s="27"/>
      <c r="B354" s="163"/>
      <c r="C354" s="87"/>
      <c r="D354" s="125"/>
      <c r="E354" s="129"/>
      <c r="F354" s="129"/>
    </row>
    <row r="355" spans="1:6" ht="12.75">
      <c r="A355" s="27"/>
      <c r="B355" s="85" t="s">
        <v>221</v>
      </c>
      <c r="C355" s="87"/>
      <c r="D355" s="125"/>
      <c r="E355" s="129"/>
      <c r="F355" s="129">
        <f>F333</f>
        <v>0</v>
      </c>
    </row>
    <row r="356" spans="1:6" ht="12.75">
      <c r="A356" s="27"/>
      <c r="B356" s="103"/>
      <c r="C356" s="87"/>
      <c r="D356" s="125"/>
      <c r="E356" s="129"/>
      <c r="F356" s="129"/>
    </row>
    <row r="357" spans="1:6" ht="12.75">
      <c r="A357" s="87"/>
      <c r="B357" s="62" t="s">
        <v>67</v>
      </c>
      <c r="C357" s="87"/>
      <c r="D357" s="86"/>
      <c r="E357" s="59"/>
      <c r="F357" s="126">
        <f>SUM(F339:F356)</f>
        <v>0</v>
      </c>
    </row>
    <row r="358" spans="1:6" ht="12.75">
      <c r="A358" s="87"/>
      <c r="B358" s="27"/>
      <c r="C358" s="87"/>
      <c r="D358" s="86"/>
      <c r="E358" s="59"/>
      <c r="F358" s="126"/>
    </row>
    <row r="359" spans="1:6" ht="12.75">
      <c r="A359" s="87"/>
      <c r="B359" s="28"/>
      <c r="C359" s="87"/>
      <c r="D359" s="86"/>
      <c r="E359" s="59"/>
      <c r="F359" s="126"/>
    </row>
    <row r="360" spans="1:6" ht="12.75">
      <c r="A360" s="87"/>
      <c r="B360" s="26"/>
      <c r="C360" s="87"/>
      <c r="D360" s="86"/>
      <c r="E360" s="59"/>
      <c r="F360" s="126"/>
    </row>
    <row r="361" spans="1:6" ht="12.75">
      <c r="A361" s="87"/>
      <c r="B361" s="28"/>
      <c r="C361" s="87"/>
      <c r="D361" s="86"/>
      <c r="E361" s="59"/>
      <c r="F361" s="126"/>
    </row>
    <row r="362" spans="1:6" ht="12.75">
      <c r="A362" s="152"/>
      <c r="B362" s="28"/>
      <c r="C362" s="87"/>
      <c r="D362" s="86"/>
      <c r="E362" s="59"/>
      <c r="F362" s="126"/>
    </row>
    <row r="363" spans="1:6" ht="12.75">
      <c r="A363" s="152"/>
      <c r="B363" s="28"/>
      <c r="C363" s="87"/>
      <c r="D363" s="86"/>
      <c r="E363" s="59"/>
      <c r="F363" s="126"/>
    </row>
    <row r="364" spans="1:6" ht="12.75">
      <c r="A364" s="152"/>
      <c r="B364" s="28"/>
      <c r="C364" s="87"/>
      <c r="D364" s="86"/>
      <c r="E364" s="59"/>
      <c r="F364" s="126"/>
    </row>
    <row r="365" spans="1:6" ht="12.75">
      <c r="A365" s="152"/>
      <c r="B365" s="28"/>
      <c r="C365" s="87"/>
      <c r="D365" s="86"/>
      <c r="E365" s="59"/>
      <c r="F365" s="126"/>
    </row>
    <row r="366" spans="1:6" ht="12.75">
      <c r="A366" s="152"/>
      <c r="B366" s="62"/>
      <c r="C366" s="87"/>
      <c r="D366" s="86"/>
      <c r="E366" s="59"/>
      <c r="F366" s="126"/>
    </row>
    <row r="367" spans="1:6" ht="12.75">
      <c r="A367" s="152"/>
      <c r="B367" s="62"/>
      <c r="C367" s="87"/>
      <c r="D367" s="130"/>
      <c r="E367" s="59"/>
      <c r="F367" s="126"/>
    </row>
    <row r="368" spans="1:6" ht="12.75">
      <c r="A368" s="152"/>
      <c r="B368" s="62"/>
      <c r="C368" s="87"/>
      <c r="D368" s="170"/>
      <c r="E368" s="59"/>
      <c r="F368" s="126"/>
    </row>
    <row r="369" spans="1:6" ht="12.75">
      <c r="A369" s="152"/>
      <c r="B369" s="62"/>
      <c r="C369" s="87"/>
      <c r="D369" s="130"/>
      <c r="E369" s="59"/>
      <c r="F369" s="126"/>
    </row>
  </sheetData>
  <printOptions/>
  <pageMargins left="0.31496062992126" right="0.196850393700787" top="0.393700787401575" bottom="0.433070866141732" header="0.236220472440945" footer="0.236220472440945"/>
  <pageSetup firstPageNumber="1" useFirstPageNumber="1" horizontalDpi="600" verticalDpi="600" orientation="portrait" paperSize="9" scale="38" r:id="rId1"/>
  <headerFooter differentFirst="1" alignWithMargins="0">
    <oddHeader>&amp;LBILL OF QUANTITIES FOR PROPOSED UBA BANK, KONO BRANCH
 &amp;RMay 2023</oddHeader>
    <oddFooter>&amp;C&amp;P</oddFooter>
  </headerFooter>
  <rowBreaks count="10" manualBreakCount="10">
    <brk id="2" max="16383" man="1"/>
    <brk id="58" max="16383" man="1"/>
    <brk id="103" max="16383" man="1"/>
    <brk id="145" max="16383" man="1"/>
    <brk id="186" max="16383" man="1"/>
    <brk id="202" max="16383" man="1"/>
    <brk id="240" max="16383" man="1"/>
    <brk id="261" max="16383" man="1"/>
    <brk id="325" max="16383" man="1"/>
    <brk id="3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3"/>
  <sheetViews>
    <sheetView view="pageBreakPreview" zoomScale="74" zoomScaleSheetLayoutView="74" zoomScalePageLayoutView="62" workbookViewId="0" topLeftCell="A1">
      <selection activeCell="F30" sqref="F30"/>
    </sheetView>
  </sheetViews>
  <sheetFormatPr defaultColWidth="9.28125" defaultRowHeight="12.75"/>
  <cols>
    <col min="1" max="1" width="7.28125" style="134" customWidth="1"/>
    <col min="2" max="2" width="62.57421875" style="81" customWidth="1"/>
    <col min="3" max="3" width="10.28125" style="135" customWidth="1"/>
    <col min="4" max="4" width="16.140625" style="131" customWidth="1"/>
    <col min="5" max="5" width="22.7109375" style="219" customWidth="1"/>
    <col min="6" max="6" width="26.57421875" style="1" customWidth="1"/>
    <col min="7" max="7" width="9.28125" style="179" customWidth="1"/>
    <col min="8" max="8" width="15.00390625" style="179" customWidth="1"/>
    <col min="9" max="9" width="9.28125" style="179" customWidth="1"/>
    <col min="10" max="10" width="17.8515625" style="179" customWidth="1"/>
    <col min="11" max="11" width="39.00390625" style="177" customWidth="1"/>
    <col min="12" max="16384" width="9.28125" style="133" customWidth="1"/>
  </cols>
  <sheetData>
    <row r="1" spans="5:6" ht="12.75">
      <c r="E1"/>
      <c r="F1" s="33"/>
    </row>
    <row r="2" spans="5:6" ht="12.75">
      <c r="E2"/>
      <c r="F2" s="33"/>
    </row>
    <row r="3" spans="5:6" ht="12.75">
      <c r="E3"/>
      <c r="F3" s="33"/>
    </row>
    <row r="4" spans="5:6" ht="12.75">
      <c r="E4"/>
      <c r="F4" s="33"/>
    </row>
    <row r="5" spans="5:6" ht="12.75">
      <c r="E5"/>
      <c r="F5" s="33"/>
    </row>
    <row r="6" spans="5:6" ht="12.75">
      <c r="E6"/>
      <c r="F6" s="33"/>
    </row>
    <row r="7" spans="5:6" ht="12.75">
      <c r="E7"/>
      <c r="F7" s="33"/>
    </row>
    <row r="8" spans="5:6" ht="12.75">
      <c r="E8"/>
      <c r="F8" s="33"/>
    </row>
    <row r="9" spans="5:6" ht="12.75">
      <c r="E9"/>
      <c r="F9" s="33"/>
    </row>
    <row r="10" spans="5:6" ht="12.75">
      <c r="E10"/>
      <c r="F10" s="33"/>
    </row>
    <row r="11" spans="5:6" ht="12.75">
      <c r="E11"/>
      <c r="F11" s="33"/>
    </row>
    <row r="12" spans="5:6" ht="12.75">
      <c r="E12"/>
      <c r="F12" s="33"/>
    </row>
    <row r="13" spans="5:6" ht="12.75">
      <c r="E13"/>
      <c r="F13" s="33"/>
    </row>
    <row r="14" spans="5:6" ht="12.75">
      <c r="E14"/>
      <c r="F14" s="33"/>
    </row>
    <row r="15" spans="5:6" ht="12.75">
      <c r="E15"/>
      <c r="F15" s="33"/>
    </row>
    <row r="16" spans="5:6" ht="12.75">
      <c r="E16"/>
      <c r="F16" s="33"/>
    </row>
    <row r="17" spans="5:6" ht="12.75">
      <c r="E17"/>
      <c r="F17" s="33"/>
    </row>
    <row r="18" spans="5:6" ht="12.75">
      <c r="E18"/>
      <c r="F18" s="33"/>
    </row>
    <row r="19" spans="5:6" ht="12.75">
      <c r="E19"/>
      <c r="F19" s="33"/>
    </row>
    <row r="20" spans="1:6" ht="22.8">
      <c r="A20" s="281"/>
      <c r="B20" s="281"/>
      <c r="C20" s="281"/>
      <c r="D20" s="281"/>
      <c r="E20" s="281"/>
      <c r="F20" s="281"/>
    </row>
    <row r="21" spans="2:6" ht="22.8">
      <c r="B21" s="137"/>
      <c r="C21" s="138"/>
      <c r="D21" s="139"/>
      <c r="E21"/>
      <c r="F21" s="54"/>
    </row>
    <row r="22" spans="2:6" ht="22.8">
      <c r="B22" s="281"/>
      <c r="C22" s="281"/>
      <c r="D22" s="281"/>
      <c r="E22" s="281"/>
      <c r="F22" s="281"/>
    </row>
    <row r="23" spans="2:6" ht="22.8">
      <c r="B23" s="137"/>
      <c r="C23" s="138"/>
      <c r="D23" s="139"/>
      <c r="E23"/>
      <c r="F23" s="54"/>
    </row>
    <row r="24" spans="1:6" ht="22.8">
      <c r="A24" s="282"/>
      <c r="B24" s="282"/>
      <c r="C24" s="282"/>
      <c r="D24" s="282"/>
      <c r="E24" s="282"/>
      <c r="F24" s="282"/>
    </row>
    <row r="25" spans="2:6" ht="22.8">
      <c r="B25" s="137"/>
      <c r="C25" s="138"/>
      <c r="D25" s="139"/>
      <c r="E25"/>
      <c r="F25" s="54"/>
    </row>
    <row r="26" spans="1:6" ht="22.8">
      <c r="A26" s="281"/>
      <c r="B26" s="281"/>
      <c r="C26" s="281"/>
      <c r="D26" s="281"/>
      <c r="E26" s="281"/>
      <c r="F26" s="281"/>
    </row>
    <row r="27" spans="2:6" ht="22.8">
      <c r="B27" s="140"/>
      <c r="C27" s="140"/>
      <c r="D27" s="139"/>
      <c r="E27"/>
      <c r="F27" s="54"/>
    </row>
    <row r="28" spans="1:6" ht="22.8">
      <c r="A28" s="281" t="s">
        <v>571</v>
      </c>
      <c r="B28" s="281"/>
      <c r="C28" s="281"/>
      <c r="D28" s="281"/>
      <c r="E28" s="281"/>
      <c r="F28" s="281"/>
    </row>
    <row r="29" spans="2:6" ht="22.8">
      <c r="B29" s="140"/>
      <c r="C29" s="138"/>
      <c r="D29" s="139"/>
      <c r="E29"/>
      <c r="F29" s="54"/>
    </row>
    <row r="30" spans="2:6" ht="22.8">
      <c r="B30" s="140"/>
      <c r="C30" s="138"/>
      <c r="D30" s="139"/>
      <c r="E30"/>
      <c r="F30" s="54"/>
    </row>
    <row r="31" spans="2:6" ht="22.8">
      <c r="B31" s="140"/>
      <c r="C31" s="138"/>
      <c r="D31" s="139"/>
      <c r="E31"/>
      <c r="F31" s="54"/>
    </row>
    <row r="32" spans="5:6" ht="12.75">
      <c r="E32"/>
      <c r="F32" s="33"/>
    </row>
    <row r="33" spans="5:6" ht="12.75">
      <c r="E33"/>
      <c r="F33" s="33"/>
    </row>
    <row r="34" spans="5:6" ht="12.75">
      <c r="E34"/>
      <c r="F34" s="33"/>
    </row>
    <row r="35" spans="5:6" ht="12.75">
      <c r="E35"/>
      <c r="F35" s="33"/>
    </row>
    <row r="36" spans="5:6" ht="12.75">
      <c r="E36"/>
      <c r="F36" s="33"/>
    </row>
    <row r="37" spans="5:6" ht="12.75">
      <c r="E37"/>
      <c r="F37" s="33"/>
    </row>
    <row r="38" spans="5:6" ht="12.75">
      <c r="E38"/>
      <c r="F38" s="33"/>
    </row>
    <row r="39" spans="5:6" ht="12.75">
      <c r="E39"/>
      <c r="F39" s="33"/>
    </row>
    <row r="40" spans="5:6" ht="12.75">
      <c r="E40"/>
      <c r="F40" s="33"/>
    </row>
    <row r="41" spans="5:6" ht="12.75">
      <c r="E41"/>
      <c r="F41" s="33"/>
    </row>
    <row r="42" spans="5:6" ht="12.75">
      <c r="E42"/>
      <c r="F42" s="33"/>
    </row>
    <row r="43" spans="5:6" ht="12.75">
      <c r="E43"/>
      <c r="F43" s="33"/>
    </row>
    <row r="44" spans="5:6" ht="12.75">
      <c r="E44"/>
      <c r="F44" s="33"/>
    </row>
    <row r="45" spans="5:6" ht="12.75">
      <c r="E45"/>
      <c r="F45" s="33"/>
    </row>
    <row r="46" spans="5:6" ht="12.75">
      <c r="E46"/>
      <c r="F46" s="33"/>
    </row>
    <row r="47" spans="5:6" ht="12.75">
      <c r="E47"/>
      <c r="F47" s="33"/>
    </row>
    <row r="48" spans="5:6" ht="12.75">
      <c r="E48"/>
      <c r="F48" s="33"/>
    </row>
    <row r="49" spans="5:6" ht="12.75">
      <c r="E49"/>
      <c r="F49" s="33"/>
    </row>
    <row r="50" spans="5:6" ht="12.75">
      <c r="E50"/>
      <c r="F50" s="33"/>
    </row>
    <row r="51" spans="5:6" ht="12.75">
      <c r="E51"/>
      <c r="F51" s="33"/>
    </row>
    <row r="52" spans="5:6" ht="12.75">
      <c r="E52"/>
      <c r="F52" s="33"/>
    </row>
    <row r="53" spans="5:6" ht="12.75">
      <c r="E53"/>
      <c r="F53" s="33"/>
    </row>
    <row r="54" spans="5:6" ht="12.75">
      <c r="E54"/>
      <c r="F54" s="33"/>
    </row>
    <row r="55" spans="5:6" ht="12.75">
      <c r="E55"/>
      <c r="F55" s="33"/>
    </row>
    <row r="56" spans="5:6" ht="12.75">
      <c r="E56"/>
      <c r="F56" s="33"/>
    </row>
    <row r="57" spans="5:6" ht="12.75">
      <c r="E57"/>
      <c r="F57" s="33"/>
    </row>
    <row r="58" spans="5:6" ht="12.75">
      <c r="E58"/>
      <c r="F58" s="33"/>
    </row>
    <row r="59" spans="5:6" ht="12.75">
      <c r="E59"/>
      <c r="F59" s="33"/>
    </row>
    <row r="60" spans="5:6" ht="12.75">
      <c r="E60"/>
      <c r="F60" s="33"/>
    </row>
    <row r="61" spans="5:6" ht="12.75">
      <c r="E61"/>
      <c r="F61" s="33"/>
    </row>
    <row r="62" spans="5:6" ht="12.75">
      <c r="E62"/>
      <c r="F62" s="33"/>
    </row>
    <row r="63" spans="1:6" ht="21" customHeight="1">
      <c r="A63" s="82" t="s">
        <v>0</v>
      </c>
      <c r="B63" s="82" t="s">
        <v>1</v>
      </c>
      <c r="C63" s="82" t="s">
        <v>2</v>
      </c>
      <c r="D63" s="83" t="s">
        <v>3</v>
      </c>
      <c r="E63" s="84" t="s">
        <v>231</v>
      </c>
      <c r="F63" s="9" t="s">
        <v>232</v>
      </c>
    </row>
    <row r="64" spans="1:6" ht="21" customHeight="1">
      <c r="A64" s="82"/>
      <c r="B64" s="82"/>
      <c r="C64" s="82"/>
      <c r="D64" s="86"/>
      <c r="E64" s="59"/>
      <c r="F64" s="9"/>
    </row>
    <row r="65" spans="1:11" ht="21" customHeight="1">
      <c r="A65" s="82"/>
      <c r="B65" s="26" t="s">
        <v>11</v>
      </c>
      <c r="C65" s="82"/>
      <c r="D65" s="86"/>
      <c r="E65" s="59"/>
      <c r="F65" s="9"/>
      <c r="K65" s="280"/>
    </row>
    <row r="66" spans="1:11" ht="21" customHeight="1">
      <c r="A66" s="87"/>
      <c r="B66" s="60" t="s">
        <v>107</v>
      </c>
      <c r="C66" s="88"/>
      <c r="D66" s="14"/>
      <c r="E66" s="59"/>
      <c r="F66" s="11"/>
      <c r="K66" s="280"/>
    </row>
    <row r="67" spans="1:11" ht="12" customHeight="1">
      <c r="A67" s="87"/>
      <c r="B67" s="27"/>
      <c r="C67" s="82"/>
      <c r="D67" s="86"/>
      <c r="E67" s="59"/>
      <c r="F67" s="11"/>
      <c r="K67" s="280"/>
    </row>
    <row r="68" spans="1:11" ht="12.75">
      <c r="A68" s="87"/>
      <c r="B68" s="89" t="s">
        <v>12</v>
      </c>
      <c r="C68" s="82"/>
      <c r="D68" s="86"/>
      <c r="E68" s="59"/>
      <c r="F68" s="11"/>
      <c r="K68" s="280"/>
    </row>
    <row r="69" spans="1:11" ht="12.75">
      <c r="A69" s="87"/>
      <c r="B69" s="89"/>
      <c r="C69" s="82"/>
      <c r="D69" s="86"/>
      <c r="E69" s="59"/>
      <c r="F69" s="11"/>
      <c r="K69" s="280"/>
    </row>
    <row r="70" spans="1:11" ht="12.75">
      <c r="A70" s="87" t="s">
        <v>4</v>
      </c>
      <c r="B70" s="27" t="s">
        <v>532</v>
      </c>
      <c r="C70" s="90"/>
      <c r="D70" s="86"/>
      <c r="E70" s="59"/>
      <c r="F70" s="11"/>
      <c r="K70" s="280"/>
    </row>
    <row r="71" spans="1:11" ht="20.4">
      <c r="A71" s="91"/>
      <c r="B71" s="27" t="s">
        <v>191</v>
      </c>
      <c r="C71" s="87" t="s">
        <v>73</v>
      </c>
      <c r="D71" s="86">
        <v>8</v>
      </c>
      <c r="E71" s="59">
        <f>'GATE HOUSE'!E11</f>
        <v>0</v>
      </c>
      <c r="F71" s="11">
        <f>E71*D71</f>
        <v>0</v>
      </c>
      <c r="G71" s="180"/>
      <c r="H71" s="181"/>
      <c r="I71" s="180"/>
      <c r="J71" s="181"/>
      <c r="K71" s="280"/>
    </row>
    <row r="72" spans="1:11" ht="15" customHeight="1">
      <c r="A72" s="87"/>
      <c r="B72" s="27"/>
      <c r="C72" s="87"/>
      <c r="D72" s="86"/>
      <c r="E72" s="59"/>
      <c r="F72" s="11"/>
      <c r="K72" s="280"/>
    </row>
    <row r="73" spans="1:11" ht="12.75">
      <c r="A73" s="87" t="s">
        <v>50</v>
      </c>
      <c r="B73" s="27" t="s">
        <v>75</v>
      </c>
      <c r="C73" s="87"/>
      <c r="D73" s="86"/>
      <c r="E73" s="59"/>
      <c r="F73" s="11"/>
      <c r="K73" s="280"/>
    </row>
    <row r="74" spans="1:11" ht="20.4">
      <c r="A74" s="87"/>
      <c r="B74" s="27" t="s">
        <v>193</v>
      </c>
      <c r="C74" s="87" t="s">
        <v>73</v>
      </c>
      <c r="D74" s="86">
        <v>7</v>
      </c>
      <c r="E74" s="59">
        <f>E71</f>
        <v>0</v>
      </c>
      <c r="F74" s="11">
        <f>E74*D74</f>
        <v>0</v>
      </c>
      <c r="G74" s="180"/>
      <c r="H74" s="181"/>
      <c r="I74" s="180"/>
      <c r="J74" s="181"/>
      <c r="K74" s="280"/>
    </row>
    <row r="75" spans="1:11" ht="12.75">
      <c r="A75" s="87"/>
      <c r="B75" s="27" t="s">
        <v>144</v>
      </c>
      <c r="C75" s="87"/>
      <c r="D75" s="86"/>
      <c r="E75" s="59"/>
      <c r="F75" s="11"/>
      <c r="K75" s="280"/>
    </row>
    <row r="76" spans="1:11" ht="12.75">
      <c r="A76" s="87"/>
      <c r="B76" s="27"/>
      <c r="C76" s="87"/>
      <c r="D76" s="86"/>
      <c r="E76" s="59"/>
      <c r="F76" s="11"/>
      <c r="K76" s="280"/>
    </row>
    <row r="77" spans="1:11" ht="12.75">
      <c r="A77" s="87" t="s">
        <v>51</v>
      </c>
      <c r="B77" s="27" t="s">
        <v>230</v>
      </c>
      <c r="C77" s="87"/>
      <c r="D77" s="86"/>
      <c r="E77" s="59"/>
      <c r="F77" s="11"/>
      <c r="K77" s="280"/>
    </row>
    <row r="78" spans="1:11" ht="12.75">
      <c r="A78" s="87"/>
      <c r="B78" s="27" t="s">
        <v>86</v>
      </c>
      <c r="C78" s="87"/>
      <c r="D78" s="86"/>
      <c r="E78" s="59" t="s">
        <v>69</v>
      </c>
      <c r="F78" s="11">
        <f>(F71+F74)*0.5</f>
        <v>0</v>
      </c>
      <c r="K78" s="280"/>
    </row>
    <row r="79" spans="1:11" ht="12.75">
      <c r="A79" s="87"/>
      <c r="B79" s="27" t="s">
        <v>87</v>
      </c>
      <c r="C79" s="87"/>
      <c r="D79" s="86"/>
      <c r="E79" s="59"/>
      <c r="F79" s="11"/>
      <c r="K79" s="280"/>
    </row>
    <row r="80" spans="1:11" ht="12.75">
      <c r="A80" s="87"/>
      <c r="B80" s="27"/>
      <c r="C80" s="87"/>
      <c r="D80" s="86"/>
      <c r="E80" s="59"/>
      <c r="F80" s="11"/>
      <c r="K80" s="280"/>
    </row>
    <row r="81" spans="1:11" ht="12.75">
      <c r="A81" s="87"/>
      <c r="B81" s="28" t="s">
        <v>233</v>
      </c>
      <c r="C81" s="87"/>
      <c r="D81" s="86"/>
      <c r="E81" s="59"/>
      <c r="F81" s="11"/>
      <c r="K81" s="280"/>
    </row>
    <row r="82" spans="1:11" ht="20.4">
      <c r="A82" s="87" t="s">
        <v>52</v>
      </c>
      <c r="B82" s="27" t="s">
        <v>234</v>
      </c>
      <c r="C82" s="87" t="s">
        <v>73</v>
      </c>
      <c r="D82" s="86">
        <v>68</v>
      </c>
      <c r="E82" s="59">
        <f>'GATE HOUSE'!E22</f>
        <v>0</v>
      </c>
      <c r="F82" s="11">
        <f>E82*D82</f>
        <v>0</v>
      </c>
      <c r="G82" s="180"/>
      <c r="H82" s="181"/>
      <c r="I82" s="180"/>
      <c r="J82" s="181"/>
      <c r="K82" s="280"/>
    </row>
    <row r="83" spans="1:11" ht="12.75" customHeight="1">
      <c r="A83" s="87"/>
      <c r="B83" s="27"/>
      <c r="C83" s="87"/>
      <c r="D83" s="86"/>
      <c r="E83" s="59"/>
      <c r="F83" s="11"/>
      <c r="K83" s="280"/>
    </row>
    <row r="84" spans="1:11" ht="12.75">
      <c r="A84" s="87"/>
      <c r="B84" s="60" t="s">
        <v>125</v>
      </c>
      <c r="C84" s="87"/>
      <c r="D84" s="86"/>
      <c r="E84" s="59"/>
      <c r="F84" s="11"/>
      <c r="K84" s="280"/>
    </row>
    <row r="85" spans="1:11" ht="12.75">
      <c r="A85" s="87" t="s">
        <v>53</v>
      </c>
      <c r="B85" s="27" t="s">
        <v>76</v>
      </c>
      <c r="C85" s="87"/>
      <c r="D85" s="86"/>
      <c r="E85" s="59"/>
      <c r="F85" s="11"/>
      <c r="K85" s="280"/>
    </row>
    <row r="86" spans="1:10" ht="20.4">
      <c r="A86" s="87"/>
      <c r="B86" s="27" t="s">
        <v>77</v>
      </c>
      <c r="C86" s="87" t="s">
        <v>73</v>
      </c>
      <c r="D86" s="86">
        <v>11</v>
      </c>
      <c r="E86" s="59">
        <f>'GATE HOUSE'!E26</f>
        <v>0</v>
      </c>
      <c r="F86" s="11">
        <f>E86*D86</f>
        <v>0</v>
      </c>
      <c r="G86" s="180"/>
      <c r="H86" s="181"/>
      <c r="I86" s="180"/>
      <c r="J86" s="181"/>
    </row>
    <row r="87" spans="1:6" ht="12.75">
      <c r="A87" s="87"/>
      <c r="B87" s="27"/>
      <c r="C87" s="87"/>
      <c r="D87" s="86"/>
      <c r="E87" s="59"/>
      <c r="F87" s="11"/>
    </row>
    <row r="88" spans="1:10" ht="20.4">
      <c r="A88" s="87" t="s">
        <v>55</v>
      </c>
      <c r="B88" s="27" t="s">
        <v>126</v>
      </c>
      <c r="C88" s="87" t="s">
        <v>73</v>
      </c>
      <c r="D88" s="86">
        <v>4</v>
      </c>
      <c r="E88" s="59">
        <f>'GATE HOUSE'!E28</f>
        <v>0</v>
      </c>
      <c r="F88" s="11">
        <f>E88*D88</f>
        <v>0</v>
      </c>
      <c r="G88" s="180"/>
      <c r="H88" s="181"/>
      <c r="I88" s="180"/>
      <c r="J88" s="181"/>
    </row>
    <row r="89" spans="1:6" ht="12.75">
      <c r="A89" s="87"/>
      <c r="B89" s="27" t="s">
        <v>118</v>
      </c>
      <c r="C89" s="87"/>
      <c r="D89" s="86"/>
      <c r="E89" s="59"/>
      <c r="F89" s="11"/>
    </row>
    <row r="90" spans="1:10" ht="20.4">
      <c r="A90" s="87"/>
      <c r="B90" s="27" t="s">
        <v>250</v>
      </c>
      <c r="C90" s="87" t="s">
        <v>73</v>
      </c>
      <c r="D90" s="86">
        <v>9</v>
      </c>
      <c r="E90" s="59">
        <f>'GATE HOUSE'!E30</f>
        <v>0</v>
      </c>
      <c r="F90" s="11">
        <f>E90*D90</f>
        <v>0</v>
      </c>
      <c r="G90" s="180"/>
      <c r="H90" s="181"/>
      <c r="I90" s="180"/>
      <c r="J90" s="181"/>
    </row>
    <row r="91" spans="1:6" ht="12.75">
      <c r="A91" s="87" t="s">
        <v>56</v>
      </c>
      <c r="B91" s="27" t="s">
        <v>251</v>
      </c>
      <c r="C91" s="87"/>
      <c r="D91" s="86"/>
      <c r="E91" s="59"/>
      <c r="F91" s="11"/>
    </row>
    <row r="92" spans="1:6" ht="12.75">
      <c r="A92" s="87"/>
      <c r="B92" s="27"/>
      <c r="C92" s="87"/>
      <c r="D92" s="86"/>
      <c r="E92" s="59">
        <f>'GATE HOUSE'!E32</f>
        <v>0</v>
      </c>
      <c r="F92" s="11"/>
    </row>
    <row r="93" spans="1:6" ht="12.75">
      <c r="A93" s="87" t="s">
        <v>57</v>
      </c>
      <c r="B93" s="27" t="s">
        <v>244</v>
      </c>
      <c r="C93" s="87"/>
      <c r="D93" s="86"/>
      <c r="E93" s="59"/>
      <c r="F93" s="11"/>
    </row>
    <row r="94" spans="1:10" ht="20.4">
      <c r="A94" s="87"/>
      <c r="B94" s="27" t="s">
        <v>179</v>
      </c>
      <c r="C94" s="87" t="s">
        <v>73</v>
      </c>
      <c r="D94" s="86">
        <v>2</v>
      </c>
      <c r="E94" s="59">
        <f>'GATE HOUSE'!E34</f>
        <v>0</v>
      </c>
      <c r="F94" s="11">
        <f>E94*D94</f>
        <v>0</v>
      </c>
      <c r="G94" s="180"/>
      <c r="H94" s="181"/>
      <c r="I94" s="180"/>
      <c r="J94" s="181"/>
    </row>
    <row r="95" spans="1:6" ht="12.75">
      <c r="A95" s="87"/>
      <c r="B95" s="27" t="s">
        <v>180</v>
      </c>
      <c r="C95" s="87"/>
      <c r="D95" s="86"/>
      <c r="E95" s="59"/>
      <c r="F95" s="11"/>
    </row>
    <row r="96" spans="1:6" ht="12.75">
      <c r="A96" s="87"/>
      <c r="B96" s="27"/>
      <c r="C96" s="87"/>
      <c r="D96" s="86"/>
      <c r="E96" s="59"/>
      <c r="F96" s="11"/>
    </row>
    <row r="97" spans="1:6" ht="12.75">
      <c r="A97" s="87"/>
      <c r="B97" s="27" t="s">
        <v>192</v>
      </c>
      <c r="C97" s="87"/>
      <c r="D97" s="86"/>
      <c r="E97" s="59"/>
      <c r="F97" s="11"/>
    </row>
    <row r="98" spans="1:10" ht="20.4">
      <c r="A98" s="87" t="s">
        <v>54</v>
      </c>
      <c r="B98" s="27" t="s">
        <v>151</v>
      </c>
      <c r="C98" s="87" t="s">
        <v>73</v>
      </c>
      <c r="D98" s="86">
        <v>2</v>
      </c>
      <c r="E98" s="59">
        <f>'GATE HOUSE'!E38</f>
        <v>0</v>
      </c>
      <c r="F98" s="11">
        <f>E98*D98</f>
        <v>0</v>
      </c>
      <c r="G98" s="180"/>
      <c r="H98" s="181"/>
      <c r="I98" s="180"/>
      <c r="J98" s="181"/>
    </row>
    <row r="99" spans="1:6" ht="12.75">
      <c r="A99" s="87"/>
      <c r="B99" s="27" t="s">
        <v>78</v>
      </c>
      <c r="C99" s="87"/>
      <c r="D99" s="86"/>
      <c r="E99" s="59"/>
      <c r="F99" s="11"/>
    </row>
    <row r="100" spans="1:6" ht="12.75">
      <c r="A100" s="87"/>
      <c r="B100" s="27"/>
      <c r="C100" s="87"/>
      <c r="D100" s="86"/>
      <c r="E100" s="59"/>
      <c r="F100" s="11"/>
    </row>
    <row r="101" spans="1:6" ht="12.75">
      <c r="A101" s="87"/>
      <c r="B101" s="60" t="s">
        <v>14</v>
      </c>
      <c r="C101" s="87"/>
      <c r="D101" s="86"/>
      <c r="E101" s="59"/>
      <c r="F101" s="11"/>
    </row>
    <row r="102" spans="1:10" ht="20.4">
      <c r="A102" s="87" t="s">
        <v>58</v>
      </c>
      <c r="B102" s="27" t="s">
        <v>13</v>
      </c>
      <c r="C102" s="87" t="s">
        <v>72</v>
      </c>
      <c r="D102" s="86">
        <v>16</v>
      </c>
      <c r="E102" s="59">
        <f>'GATE HOUSE'!E42</f>
        <v>0</v>
      </c>
      <c r="F102" s="11">
        <f>E102*D102</f>
        <v>0</v>
      </c>
      <c r="G102" s="180"/>
      <c r="H102" s="181"/>
      <c r="I102" s="180"/>
      <c r="J102" s="181"/>
    </row>
    <row r="103" spans="1:6" ht="19.05" customHeight="1">
      <c r="A103" s="87"/>
      <c r="B103" s="27"/>
      <c r="C103" s="87"/>
      <c r="D103" s="86"/>
      <c r="E103" s="59"/>
      <c r="F103" s="11"/>
    </row>
    <row r="104" spans="1:10" ht="20.4">
      <c r="A104" s="87" t="s">
        <v>59</v>
      </c>
      <c r="B104" s="27" t="s">
        <v>245</v>
      </c>
      <c r="C104" s="87" t="s">
        <v>72</v>
      </c>
      <c r="D104" s="86">
        <v>12</v>
      </c>
      <c r="E104" s="59">
        <f>'GATE HOUSE'!E44</f>
        <v>0</v>
      </c>
      <c r="F104" s="11">
        <f>E104*D104</f>
        <v>0</v>
      </c>
      <c r="G104" s="180"/>
      <c r="H104" s="181"/>
      <c r="I104" s="180"/>
      <c r="J104" s="181"/>
    </row>
    <row r="105" spans="1:6" ht="12.75">
      <c r="A105" s="87"/>
      <c r="B105" s="27"/>
      <c r="C105" s="87"/>
      <c r="D105" s="86"/>
      <c r="E105" s="59"/>
      <c r="F105" s="11"/>
    </row>
    <row r="106" spans="1:6" ht="12.75">
      <c r="A106" s="87"/>
      <c r="B106" s="141" t="s">
        <v>236</v>
      </c>
      <c r="C106" s="142"/>
      <c r="D106" s="142"/>
      <c r="E106" s="59"/>
      <c r="F106" s="142"/>
    </row>
    <row r="107" spans="1:10" ht="20.4">
      <c r="A107" s="87" t="s">
        <v>60</v>
      </c>
      <c r="B107" s="27" t="s">
        <v>235</v>
      </c>
      <c r="C107" s="87" t="s">
        <v>72</v>
      </c>
      <c r="D107" s="86">
        <v>88</v>
      </c>
      <c r="E107" s="59">
        <f>'GATE HOUSE'!E47</f>
        <v>0</v>
      </c>
      <c r="F107" s="11">
        <f>E107*D107</f>
        <v>0</v>
      </c>
      <c r="G107" s="180"/>
      <c r="H107" s="181"/>
      <c r="I107" s="180"/>
      <c r="J107" s="181"/>
    </row>
    <row r="108" spans="1:6" ht="12.75">
      <c r="A108" s="87"/>
      <c r="B108" s="27"/>
      <c r="C108" s="87"/>
      <c r="D108" s="86"/>
      <c r="E108" s="59"/>
      <c r="F108" s="11"/>
    </row>
    <row r="109" spans="1:6" ht="12.75">
      <c r="A109" s="87"/>
      <c r="B109" s="97" t="s">
        <v>15</v>
      </c>
      <c r="C109" s="87"/>
      <c r="D109" s="86"/>
      <c r="E109" s="59"/>
      <c r="F109" s="11"/>
    </row>
    <row r="110" spans="1:6" ht="12.75">
      <c r="A110" s="87"/>
      <c r="B110" s="105" t="s">
        <v>194</v>
      </c>
      <c r="C110" s="87"/>
      <c r="D110" s="86"/>
      <c r="E110" s="59"/>
      <c r="F110" s="11"/>
    </row>
    <row r="111" spans="1:10" ht="20.4">
      <c r="A111" s="87" t="s">
        <v>9</v>
      </c>
      <c r="B111" s="27" t="s">
        <v>90</v>
      </c>
      <c r="C111" s="87" t="s">
        <v>72</v>
      </c>
      <c r="D111" s="86">
        <v>7</v>
      </c>
      <c r="E111" s="59">
        <f>'GATE HOUSE'!E51</f>
        <v>0</v>
      </c>
      <c r="F111" s="11">
        <f>E111*D111</f>
        <v>0</v>
      </c>
      <c r="G111" s="180"/>
      <c r="H111" s="181"/>
      <c r="I111" s="180"/>
      <c r="J111" s="181"/>
    </row>
    <row r="112" spans="1:6" ht="12.75">
      <c r="A112" s="87"/>
      <c r="B112" s="27" t="s">
        <v>91</v>
      </c>
      <c r="C112" s="87"/>
      <c r="D112" s="86"/>
      <c r="E112" s="59"/>
      <c r="F112" s="11"/>
    </row>
    <row r="113" spans="1:6" ht="12.75">
      <c r="A113" s="87"/>
      <c r="B113" s="27"/>
      <c r="C113" s="87"/>
      <c r="D113" s="86"/>
      <c r="E113" s="59"/>
      <c r="F113" s="11"/>
    </row>
    <row r="114" spans="1:6" ht="12.75">
      <c r="A114" s="87"/>
      <c r="B114" s="27"/>
      <c r="C114" s="87"/>
      <c r="D114" s="86"/>
      <c r="E114" s="59"/>
      <c r="F114" s="11"/>
    </row>
    <row r="115" spans="1:6" ht="12.75">
      <c r="A115" s="87"/>
      <c r="B115" s="27"/>
      <c r="C115" s="87"/>
      <c r="D115" s="86"/>
      <c r="E115" s="59"/>
      <c r="F115" s="11"/>
    </row>
    <row r="116" spans="1:6" ht="12.75">
      <c r="A116" s="87"/>
      <c r="B116" s="27"/>
      <c r="C116" s="87"/>
      <c r="D116" s="86"/>
      <c r="E116" s="59"/>
      <c r="F116" s="11"/>
    </row>
    <row r="117" spans="1:6" ht="12.75">
      <c r="A117" s="87"/>
      <c r="B117" s="95" t="s">
        <v>10</v>
      </c>
      <c r="C117" s="87"/>
      <c r="D117" s="86"/>
      <c r="E117" s="59"/>
      <c r="F117" s="9">
        <f>SUM(F64:F116)</f>
        <v>0</v>
      </c>
    </row>
    <row r="118" spans="1:6" ht="12.75">
      <c r="A118" s="87"/>
      <c r="B118" s="95"/>
      <c r="C118" s="87"/>
      <c r="D118" s="86"/>
      <c r="E118" s="59"/>
      <c r="F118" s="11"/>
    </row>
    <row r="119" spans="1:6" ht="21" customHeight="1">
      <c r="A119" s="82" t="s">
        <v>0</v>
      </c>
      <c r="B119" s="82" t="s">
        <v>1</v>
      </c>
      <c r="C119" s="82" t="s">
        <v>2</v>
      </c>
      <c r="D119" s="83" t="s">
        <v>3</v>
      </c>
      <c r="E119" s="84" t="s">
        <v>231</v>
      </c>
      <c r="F119" s="9" t="s">
        <v>232</v>
      </c>
    </row>
    <row r="120" spans="1:6" ht="12.75">
      <c r="A120" s="143"/>
      <c r="B120" s="60" t="s">
        <v>79</v>
      </c>
      <c r="C120" s="93"/>
      <c r="D120" s="87"/>
      <c r="E120" s="59"/>
      <c r="F120" s="9"/>
    </row>
    <row r="121" spans="1:6" ht="21">
      <c r="A121" s="87"/>
      <c r="B121" s="60" t="s">
        <v>89</v>
      </c>
      <c r="C121" s="82"/>
      <c r="D121" s="86"/>
      <c r="E121" s="59"/>
      <c r="F121" s="11"/>
    </row>
    <row r="122" spans="1:6" ht="18" customHeight="1">
      <c r="A122" s="87"/>
      <c r="B122" s="60" t="s">
        <v>16</v>
      </c>
      <c r="C122" s="82"/>
      <c r="D122" s="86"/>
      <c r="E122" s="59"/>
      <c r="F122" s="11"/>
    </row>
    <row r="123" spans="1:10" ht="20.4">
      <c r="A123" s="87" t="s">
        <v>4</v>
      </c>
      <c r="B123" s="27" t="s">
        <v>237</v>
      </c>
      <c r="C123" s="87" t="s">
        <v>73</v>
      </c>
      <c r="D123" s="86">
        <v>1</v>
      </c>
      <c r="E123" s="59">
        <f>'GATE HOUSE'!E63</f>
        <v>0</v>
      </c>
      <c r="F123" s="11">
        <f>E123*D123</f>
        <v>0</v>
      </c>
      <c r="G123" s="180"/>
      <c r="H123" s="181"/>
      <c r="I123" s="180"/>
      <c r="J123" s="181"/>
    </row>
    <row r="124" spans="1:6" ht="9.75" customHeight="1">
      <c r="A124" s="87"/>
      <c r="B124" s="27"/>
      <c r="C124" s="87"/>
      <c r="D124" s="86"/>
      <c r="E124" s="59"/>
      <c r="F124" s="11"/>
    </row>
    <row r="125" spans="1:6" ht="12.75">
      <c r="A125" s="87"/>
      <c r="B125" s="27" t="s">
        <v>80</v>
      </c>
      <c r="C125" s="87"/>
      <c r="D125" s="86"/>
      <c r="E125" s="59"/>
      <c r="F125" s="11"/>
    </row>
    <row r="126" spans="1:10" ht="20.4">
      <c r="A126" s="87" t="s">
        <v>50</v>
      </c>
      <c r="B126" s="27" t="s">
        <v>195</v>
      </c>
      <c r="C126" s="87" t="s">
        <v>73</v>
      </c>
      <c r="D126" s="86">
        <v>2</v>
      </c>
      <c r="E126" s="59">
        <f>E123</f>
        <v>0</v>
      </c>
      <c r="F126" s="11">
        <f>E126*D126</f>
        <v>0</v>
      </c>
      <c r="G126" s="180"/>
      <c r="H126" s="181"/>
      <c r="I126" s="180"/>
      <c r="J126" s="181"/>
    </row>
    <row r="127" spans="1:6" ht="12.75">
      <c r="A127" s="87"/>
      <c r="B127" s="27"/>
      <c r="C127" s="87"/>
      <c r="D127" s="86"/>
      <c r="E127" s="59"/>
      <c r="F127" s="11"/>
    </row>
    <row r="128" spans="1:10" ht="20.4">
      <c r="A128" s="87" t="s">
        <v>51</v>
      </c>
      <c r="B128" s="27" t="s">
        <v>239</v>
      </c>
      <c r="C128" s="87" t="s">
        <v>73</v>
      </c>
      <c r="D128" s="14">
        <v>1</v>
      </c>
      <c r="E128" s="59">
        <f>E126</f>
        <v>0</v>
      </c>
      <c r="F128" s="11">
        <f>E128*D128</f>
        <v>0</v>
      </c>
      <c r="G128" s="180"/>
      <c r="H128" s="181"/>
      <c r="I128" s="180"/>
      <c r="J128" s="181"/>
    </row>
    <row r="129" spans="1:6" ht="12.75">
      <c r="A129" s="87"/>
      <c r="B129" s="98"/>
      <c r="C129" s="87"/>
      <c r="D129" s="86"/>
      <c r="E129" s="59"/>
      <c r="F129" s="11"/>
    </row>
    <row r="130" spans="1:6" ht="12.75">
      <c r="A130" s="87"/>
      <c r="B130" s="89" t="s">
        <v>22</v>
      </c>
      <c r="C130" s="82"/>
      <c r="D130" s="86"/>
      <c r="E130" s="59"/>
      <c r="F130" s="11"/>
    </row>
    <row r="131" spans="1:6" ht="12.75">
      <c r="A131" s="87"/>
      <c r="B131" s="89" t="s">
        <v>23</v>
      </c>
      <c r="C131" s="82"/>
      <c r="D131" s="86"/>
      <c r="E131" s="59"/>
      <c r="F131" s="11"/>
    </row>
    <row r="132" spans="1:6" ht="12.75">
      <c r="A132" s="87"/>
      <c r="B132" s="89" t="s">
        <v>24</v>
      </c>
      <c r="C132" s="87"/>
      <c r="D132" s="86"/>
      <c r="E132" s="59"/>
      <c r="F132" s="11"/>
    </row>
    <row r="133" spans="1:6" ht="19.35" customHeight="1">
      <c r="A133" s="87"/>
      <c r="B133" s="98"/>
      <c r="C133" s="87"/>
      <c r="D133" s="86"/>
      <c r="E133" s="59"/>
      <c r="F133" s="11"/>
    </row>
    <row r="134" spans="1:10" ht="19.35" customHeight="1">
      <c r="A134" s="87" t="s">
        <v>52</v>
      </c>
      <c r="B134" s="27" t="s">
        <v>238</v>
      </c>
      <c r="C134" s="87" t="s">
        <v>73</v>
      </c>
      <c r="D134" s="14">
        <v>2</v>
      </c>
      <c r="E134" s="59">
        <f>'GATE HOUSE'!E74</f>
        <v>0</v>
      </c>
      <c r="F134" s="11">
        <f>E134*D134</f>
        <v>0</v>
      </c>
      <c r="G134" s="180"/>
      <c r="H134" s="181"/>
      <c r="I134" s="180"/>
      <c r="J134" s="181"/>
    </row>
    <row r="135" spans="1:6" ht="19.35" customHeight="1">
      <c r="A135" s="87"/>
      <c r="B135" s="27" t="s">
        <v>189</v>
      </c>
      <c r="C135" s="87"/>
      <c r="D135" s="86"/>
      <c r="E135" s="59"/>
      <c r="F135" s="11"/>
    </row>
    <row r="136" spans="1:6" ht="19.35" customHeight="1">
      <c r="A136" s="87"/>
      <c r="B136" s="98"/>
      <c r="C136" s="87"/>
      <c r="D136" s="86"/>
      <c r="E136" s="59"/>
      <c r="F136" s="11"/>
    </row>
    <row r="137" spans="1:6" ht="22.95" customHeight="1">
      <c r="A137" s="87"/>
      <c r="B137" s="60" t="s">
        <v>145</v>
      </c>
      <c r="C137" s="87"/>
      <c r="D137" s="86"/>
      <c r="E137" s="59"/>
      <c r="F137" s="11"/>
    </row>
    <row r="138" spans="1:10" ht="20.4">
      <c r="A138" s="87" t="s">
        <v>53</v>
      </c>
      <c r="B138" s="27" t="s">
        <v>240</v>
      </c>
      <c r="C138" s="87" t="s">
        <v>73</v>
      </c>
      <c r="D138" s="14">
        <v>2</v>
      </c>
      <c r="E138" s="59">
        <f>E134</f>
        <v>0</v>
      </c>
      <c r="F138" s="11">
        <f>E138*D138</f>
        <v>0</v>
      </c>
      <c r="G138" s="180"/>
      <c r="H138" s="181"/>
      <c r="I138" s="180"/>
      <c r="J138" s="181"/>
    </row>
    <row r="139" spans="1:6" ht="12.75">
      <c r="A139" s="87"/>
      <c r="B139" s="27" t="s">
        <v>190</v>
      </c>
      <c r="C139" s="87"/>
      <c r="D139" s="14"/>
      <c r="E139" s="59"/>
      <c r="F139" s="11"/>
    </row>
    <row r="140" spans="1:6" ht="12.75">
      <c r="A140" s="87"/>
      <c r="B140" s="27"/>
      <c r="C140" s="87"/>
      <c r="D140" s="14"/>
      <c r="E140" s="94"/>
      <c r="F140" s="11"/>
    </row>
    <row r="141" spans="1:6" ht="12.75">
      <c r="A141" s="87"/>
      <c r="B141" s="60" t="s">
        <v>181</v>
      </c>
      <c r="C141" s="87"/>
      <c r="D141" s="14"/>
      <c r="E141" s="106"/>
      <c r="F141" s="11"/>
    </row>
    <row r="142" spans="1:6" ht="12.75">
      <c r="A142" s="87"/>
      <c r="B142" s="27" t="s">
        <v>182</v>
      </c>
      <c r="C142" s="87"/>
      <c r="D142" s="14"/>
      <c r="E142" s="106"/>
      <c r="F142" s="11"/>
    </row>
    <row r="143" spans="1:10" ht="12.75">
      <c r="A143" s="87" t="s">
        <v>55</v>
      </c>
      <c r="B143" s="27" t="s">
        <v>183</v>
      </c>
      <c r="C143" s="87" t="s">
        <v>7</v>
      </c>
      <c r="D143" s="14">
        <v>16</v>
      </c>
      <c r="E143" s="106">
        <f>E149</f>
        <v>0</v>
      </c>
      <c r="F143" s="11">
        <f>E143*D143</f>
        <v>0</v>
      </c>
      <c r="G143" s="180"/>
      <c r="H143" s="181"/>
      <c r="I143" s="180"/>
      <c r="J143" s="181"/>
    </row>
    <row r="144" spans="1:6" ht="12.75">
      <c r="A144" s="87"/>
      <c r="B144" s="27" t="s">
        <v>184</v>
      </c>
      <c r="C144" s="87"/>
      <c r="D144" s="14"/>
      <c r="E144" s="106"/>
      <c r="F144" s="11"/>
    </row>
    <row r="145" spans="1:6" ht="12.75">
      <c r="A145" s="87"/>
      <c r="B145" s="27"/>
      <c r="C145" s="87"/>
      <c r="D145" s="14"/>
      <c r="E145" s="59"/>
      <c r="F145" s="11"/>
    </row>
    <row r="146" spans="1:6" ht="12.75">
      <c r="A146" s="87"/>
      <c r="B146" s="60" t="s">
        <v>6</v>
      </c>
      <c r="C146" s="87"/>
      <c r="D146" s="14"/>
      <c r="E146" s="59"/>
      <c r="F146" s="11"/>
    </row>
    <row r="147" spans="1:6" ht="54">
      <c r="A147" s="87"/>
      <c r="B147" s="96" t="s">
        <v>81</v>
      </c>
      <c r="C147" s="87"/>
      <c r="D147" s="14"/>
      <c r="E147" s="59"/>
      <c r="F147" s="11"/>
    </row>
    <row r="148" spans="1:6" ht="21" customHeight="1">
      <c r="A148" s="87"/>
      <c r="B148" s="26" t="s">
        <v>145</v>
      </c>
      <c r="C148" s="87"/>
      <c r="D148" s="14"/>
      <c r="E148" s="59"/>
      <c r="F148" s="11"/>
    </row>
    <row r="149" spans="1:10" ht="12.75">
      <c r="A149" s="87" t="s">
        <v>56</v>
      </c>
      <c r="B149" s="85" t="s">
        <v>186</v>
      </c>
      <c r="C149" s="87" t="s">
        <v>7</v>
      </c>
      <c r="D149" s="14">
        <v>75</v>
      </c>
      <c r="E149" s="59">
        <f>'GATE HOUSE'!E89</f>
        <v>0</v>
      </c>
      <c r="F149" s="11">
        <f>E149*D149</f>
        <v>0</v>
      </c>
      <c r="G149" s="180"/>
      <c r="H149" s="181"/>
      <c r="I149" s="180"/>
      <c r="J149" s="181"/>
    </row>
    <row r="150" spans="1:6" ht="12.75">
      <c r="A150" s="87"/>
      <c r="B150" s="85"/>
      <c r="C150" s="87"/>
      <c r="D150" s="14"/>
      <c r="E150" s="59"/>
      <c r="F150" s="11"/>
    </row>
    <row r="151" spans="1:10" ht="12.75">
      <c r="A151" s="87" t="s">
        <v>57</v>
      </c>
      <c r="B151" s="85" t="s">
        <v>246</v>
      </c>
      <c r="C151" s="87" t="s">
        <v>7</v>
      </c>
      <c r="D151" s="14">
        <v>93</v>
      </c>
      <c r="E151" s="59">
        <f>E149</f>
        <v>0</v>
      </c>
      <c r="F151" s="11">
        <f>E151*D151</f>
        <v>0</v>
      </c>
      <c r="G151" s="180"/>
      <c r="H151" s="181"/>
      <c r="I151" s="180"/>
      <c r="J151" s="181"/>
    </row>
    <row r="152" spans="1:6" ht="19.95" customHeight="1">
      <c r="A152" s="87"/>
      <c r="B152" s="85"/>
      <c r="C152" s="87"/>
      <c r="D152" s="14"/>
      <c r="E152" s="59"/>
      <c r="F152" s="11"/>
    </row>
    <row r="153" spans="1:10" ht="12.75">
      <c r="A153" s="87" t="s">
        <v>54</v>
      </c>
      <c r="B153" s="85" t="s">
        <v>164</v>
      </c>
      <c r="C153" s="87" t="s">
        <v>7</v>
      </c>
      <c r="D153" s="14">
        <v>17</v>
      </c>
      <c r="E153" s="59">
        <f>E149</f>
        <v>0</v>
      </c>
      <c r="F153" s="11">
        <f>E153*D153</f>
        <v>0</v>
      </c>
      <c r="G153" s="180"/>
      <c r="H153" s="181"/>
      <c r="I153" s="180"/>
      <c r="J153" s="181"/>
    </row>
    <row r="154" spans="1:6" ht="12.75">
      <c r="A154" s="87"/>
      <c r="B154" s="85"/>
      <c r="C154" s="87"/>
      <c r="D154" s="14"/>
      <c r="E154" s="59"/>
      <c r="F154" s="11"/>
    </row>
    <row r="155" spans="1:6" ht="12.75">
      <c r="A155" s="87"/>
      <c r="B155" s="97" t="s">
        <v>8</v>
      </c>
      <c r="C155" s="87"/>
      <c r="D155" s="14"/>
      <c r="E155" s="59"/>
      <c r="F155" s="11"/>
    </row>
    <row r="156" spans="1:6" ht="12.75">
      <c r="A156" s="87"/>
      <c r="B156" s="97" t="s">
        <v>18</v>
      </c>
      <c r="C156" s="87"/>
      <c r="D156" s="14"/>
      <c r="E156" s="59"/>
      <c r="F156" s="11"/>
    </row>
    <row r="157" spans="1:10" ht="20.4">
      <c r="A157" s="87" t="s">
        <v>58</v>
      </c>
      <c r="B157" s="27" t="s">
        <v>92</v>
      </c>
      <c r="C157" s="88" t="s">
        <v>72</v>
      </c>
      <c r="D157" s="14">
        <v>4</v>
      </c>
      <c r="E157" s="59">
        <f>'GATE HOUSE'!E97</f>
        <v>0</v>
      </c>
      <c r="F157" s="11">
        <f>E157*D157</f>
        <v>0</v>
      </c>
      <c r="G157" s="180"/>
      <c r="H157" s="181"/>
      <c r="I157" s="180"/>
      <c r="J157" s="181"/>
    </row>
    <row r="158" spans="1:6" ht="12.75">
      <c r="A158" s="87"/>
      <c r="B158" s="27"/>
      <c r="C158" s="88"/>
      <c r="D158" s="14"/>
      <c r="E158" s="59"/>
      <c r="F158" s="11"/>
    </row>
    <row r="159" spans="1:10" ht="20.4">
      <c r="A159" s="87" t="s">
        <v>59</v>
      </c>
      <c r="B159" s="27" t="s">
        <v>124</v>
      </c>
      <c r="C159" s="88" t="s">
        <v>72</v>
      </c>
      <c r="D159" s="14">
        <v>9</v>
      </c>
      <c r="E159" s="59">
        <f>E157</f>
        <v>0</v>
      </c>
      <c r="F159" s="11">
        <f>E159*D159</f>
        <v>0</v>
      </c>
      <c r="G159" s="180"/>
      <c r="H159" s="181"/>
      <c r="I159" s="180"/>
      <c r="J159" s="181"/>
    </row>
    <row r="160" spans="1:6" ht="12.75">
      <c r="A160" s="87"/>
      <c r="B160" s="27"/>
      <c r="C160" s="87"/>
      <c r="D160" s="14"/>
      <c r="E160" s="59"/>
      <c r="F160" s="11"/>
    </row>
    <row r="161" spans="1:10" ht="12.75">
      <c r="A161" s="87" t="s">
        <v>60</v>
      </c>
      <c r="B161" s="27" t="s">
        <v>147</v>
      </c>
      <c r="C161" s="87" t="s">
        <v>19</v>
      </c>
      <c r="D161" s="14">
        <v>17</v>
      </c>
      <c r="E161" s="59">
        <f>E159*0.1</f>
        <v>0</v>
      </c>
      <c r="F161" s="11">
        <f>E161*D161</f>
        <v>0</v>
      </c>
      <c r="G161" s="180"/>
      <c r="H161" s="181"/>
      <c r="I161" s="180"/>
      <c r="J161" s="181"/>
    </row>
    <row r="162" spans="1:6" ht="12.75">
      <c r="A162" s="87"/>
      <c r="B162" s="27"/>
      <c r="C162" s="87"/>
      <c r="D162" s="14"/>
      <c r="E162" s="59"/>
      <c r="F162" s="11"/>
    </row>
    <row r="163" spans="1:6" ht="12.75">
      <c r="A163" s="87"/>
      <c r="B163" s="95" t="s">
        <v>10</v>
      </c>
      <c r="C163" s="87"/>
      <c r="D163" s="14"/>
      <c r="E163" s="59"/>
      <c r="F163" s="9">
        <f>SUM(F121:F162)</f>
        <v>0</v>
      </c>
    </row>
    <row r="164" spans="1:6" ht="21" customHeight="1">
      <c r="A164" s="82" t="s">
        <v>0</v>
      </c>
      <c r="B164" s="82" t="s">
        <v>1</v>
      </c>
      <c r="C164" s="82" t="s">
        <v>2</v>
      </c>
      <c r="D164" s="83" t="s">
        <v>3</v>
      </c>
      <c r="E164" s="84" t="s">
        <v>231</v>
      </c>
      <c r="F164" s="9" t="s">
        <v>232</v>
      </c>
    </row>
    <row r="165" spans="1:6" ht="12.75">
      <c r="A165" s="82"/>
      <c r="B165" s="82"/>
      <c r="C165" s="82"/>
      <c r="D165" s="86"/>
      <c r="E165" s="59"/>
      <c r="F165" s="9"/>
    </row>
    <row r="166" spans="1:6" ht="12.75">
      <c r="A166" s="87"/>
      <c r="B166" s="60" t="s">
        <v>5</v>
      </c>
      <c r="C166" s="87"/>
      <c r="D166" s="14"/>
      <c r="E166" s="59"/>
      <c r="F166" s="11"/>
    </row>
    <row r="167" spans="1:6" ht="12.75">
      <c r="A167" s="143"/>
      <c r="B167" s="98" t="s">
        <v>254</v>
      </c>
      <c r="C167" s="87"/>
      <c r="D167" s="14"/>
      <c r="E167" s="59"/>
      <c r="F167" s="11"/>
    </row>
    <row r="168" spans="1:6" ht="12.75">
      <c r="A168" s="87"/>
      <c r="B168" s="98" t="s">
        <v>198</v>
      </c>
      <c r="C168" s="87"/>
      <c r="D168" s="14"/>
      <c r="E168" s="59"/>
      <c r="F168" s="11"/>
    </row>
    <row r="169" spans="1:10" ht="20.4">
      <c r="A169" s="87" t="s">
        <v>4</v>
      </c>
      <c r="B169" s="27" t="s">
        <v>609</v>
      </c>
      <c r="C169" s="88" t="s">
        <v>72</v>
      </c>
      <c r="D169" s="14">
        <v>27</v>
      </c>
      <c r="E169" s="59">
        <f>'GATE HOUSE'!E109</f>
        <v>0</v>
      </c>
      <c r="F169" s="11">
        <f>E169*D169</f>
        <v>0</v>
      </c>
      <c r="G169" s="180"/>
      <c r="H169" s="181"/>
      <c r="I169" s="180"/>
      <c r="J169" s="181"/>
    </row>
    <row r="170" spans="1:6" ht="12.75">
      <c r="A170" s="87"/>
      <c r="B170" s="27"/>
      <c r="C170" s="88"/>
      <c r="D170" s="14"/>
      <c r="E170" s="59"/>
      <c r="F170" s="11"/>
    </row>
    <row r="171" spans="1:6" ht="12.75">
      <c r="A171" s="87"/>
      <c r="B171" s="60" t="s">
        <v>148</v>
      </c>
      <c r="C171" s="87"/>
      <c r="D171" s="25"/>
      <c r="E171" s="59"/>
      <c r="F171" s="11"/>
    </row>
    <row r="172" spans="1:6" ht="12.75">
      <c r="A172" s="87" t="s">
        <v>50</v>
      </c>
      <c r="B172" s="27" t="s">
        <v>149</v>
      </c>
      <c r="C172" s="87"/>
      <c r="D172" s="25"/>
      <c r="E172" s="59"/>
      <c r="F172" s="11"/>
    </row>
    <row r="173" spans="1:10" ht="20.4">
      <c r="A173" s="87"/>
      <c r="B173" s="27" t="s">
        <v>196</v>
      </c>
      <c r="C173" s="88" t="s">
        <v>72</v>
      </c>
      <c r="D173" s="25">
        <v>5</v>
      </c>
      <c r="E173" s="59">
        <f>'GATE HOUSE'!E113</f>
        <v>0</v>
      </c>
      <c r="F173" s="11">
        <f>E173*D173</f>
        <v>0</v>
      </c>
      <c r="G173" s="180"/>
      <c r="H173" s="181"/>
      <c r="I173" s="180"/>
      <c r="J173" s="181"/>
    </row>
    <row r="174" spans="1:6" ht="12.75">
      <c r="A174" s="87"/>
      <c r="B174" s="27"/>
      <c r="C174" s="87"/>
      <c r="D174" s="25"/>
      <c r="E174" s="59"/>
      <c r="F174" s="11"/>
    </row>
    <row r="175" spans="1:6" ht="12.75">
      <c r="A175" s="87" t="s">
        <v>51</v>
      </c>
      <c r="B175" s="85" t="s">
        <v>123</v>
      </c>
      <c r="C175" s="87"/>
      <c r="D175" s="25"/>
      <c r="E175" s="59"/>
      <c r="F175" s="11"/>
    </row>
    <row r="176" spans="1:10" ht="20.4">
      <c r="A176" s="87"/>
      <c r="B176" s="85" t="s">
        <v>316</v>
      </c>
      <c r="C176" s="88" t="s">
        <v>72</v>
      </c>
      <c r="D176" s="25">
        <v>5</v>
      </c>
      <c r="E176" s="59">
        <f>'GATE HOUSE'!E116</f>
        <v>0</v>
      </c>
      <c r="F176" s="11">
        <f>E176*D176</f>
        <v>0</v>
      </c>
      <c r="G176" s="180"/>
      <c r="H176" s="181"/>
      <c r="I176" s="180"/>
      <c r="J176" s="181"/>
    </row>
    <row r="177" spans="1:6" ht="12.75">
      <c r="A177" s="87"/>
      <c r="B177" s="27"/>
      <c r="C177" s="87"/>
      <c r="D177" s="25"/>
      <c r="E177" s="59">
        <f>'GATE HOUSE'!E117</f>
        <v>0</v>
      </c>
      <c r="F177" s="11"/>
    </row>
    <row r="178" spans="1:6" ht="12.75">
      <c r="A178" s="87"/>
      <c r="B178" s="97"/>
      <c r="C178" s="87"/>
      <c r="D178" s="86"/>
      <c r="E178" s="59"/>
      <c r="F178" s="11"/>
    </row>
    <row r="179" spans="1:6" ht="12.75">
      <c r="A179" s="87"/>
      <c r="B179" s="105"/>
      <c r="C179" s="87"/>
      <c r="D179" s="86"/>
      <c r="E179" s="59"/>
      <c r="F179" s="11"/>
    </row>
    <row r="180" spans="1:6" ht="12.75">
      <c r="A180" s="87"/>
      <c r="B180" s="27"/>
      <c r="C180" s="87"/>
      <c r="D180" s="86"/>
      <c r="E180" s="59"/>
      <c r="F180" s="11"/>
    </row>
    <row r="181" spans="1:6" ht="12.75">
      <c r="A181" s="87"/>
      <c r="B181" s="27"/>
      <c r="C181" s="87"/>
      <c r="D181" s="86"/>
      <c r="E181" s="59"/>
      <c r="F181" s="11"/>
    </row>
    <row r="182" spans="1:6" ht="12.75">
      <c r="A182" s="87"/>
      <c r="B182" s="27"/>
      <c r="C182" s="87"/>
      <c r="D182" s="14"/>
      <c r="E182" s="59"/>
      <c r="F182" s="11"/>
    </row>
    <row r="183" spans="1:6" ht="12.75">
      <c r="A183" s="87"/>
      <c r="B183" s="27"/>
      <c r="C183" s="87"/>
      <c r="D183" s="14"/>
      <c r="E183" s="59"/>
      <c r="F183" s="11"/>
    </row>
    <row r="184" spans="1:6" ht="12.75">
      <c r="A184" s="87"/>
      <c r="B184" s="95" t="s">
        <v>10</v>
      </c>
      <c r="C184" s="87"/>
      <c r="D184" s="14"/>
      <c r="E184" s="59"/>
      <c r="F184" s="9">
        <f>SUM(F167:F183)</f>
        <v>0</v>
      </c>
    </row>
    <row r="185" spans="1:6" ht="12.75">
      <c r="A185" s="87"/>
      <c r="B185" s="27"/>
      <c r="C185" s="87"/>
      <c r="D185" s="14"/>
      <c r="E185" s="59"/>
      <c r="F185" s="9"/>
    </row>
    <row r="186" spans="1:6" ht="12.75">
      <c r="A186" s="87"/>
      <c r="B186" s="27"/>
      <c r="C186" s="87"/>
      <c r="D186" s="14"/>
      <c r="E186" s="59"/>
      <c r="F186" s="11"/>
    </row>
    <row r="187" spans="1:6" ht="12.75">
      <c r="A187" s="87"/>
      <c r="B187" s="93" t="s">
        <v>20</v>
      </c>
      <c r="C187" s="87"/>
      <c r="D187" s="14"/>
      <c r="E187" s="59"/>
      <c r="F187" s="11"/>
    </row>
    <row r="188" spans="1:6" ht="12.75">
      <c r="A188" s="87"/>
      <c r="B188" s="27"/>
      <c r="C188" s="87"/>
      <c r="D188" s="14"/>
      <c r="E188" s="59"/>
      <c r="F188" s="11"/>
    </row>
    <row r="189" spans="1:6" ht="12.75">
      <c r="A189" s="87"/>
      <c r="B189" s="103" t="s">
        <v>381</v>
      </c>
      <c r="C189" s="87"/>
      <c r="D189" s="14"/>
      <c r="E189" s="59"/>
      <c r="F189" s="11">
        <f>F117</f>
        <v>0</v>
      </c>
    </row>
    <row r="190" spans="1:6" ht="12.75">
      <c r="A190" s="87"/>
      <c r="B190" s="103"/>
      <c r="C190" s="87"/>
      <c r="D190" s="14"/>
      <c r="E190" s="59"/>
      <c r="F190" s="11"/>
    </row>
    <row r="191" spans="1:6" ht="12.75">
      <c r="A191" s="87"/>
      <c r="B191" s="103" t="s">
        <v>382</v>
      </c>
      <c r="C191" s="87"/>
      <c r="D191" s="14"/>
      <c r="E191" s="59"/>
      <c r="F191" s="11">
        <f>F163</f>
        <v>0</v>
      </c>
    </row>
    <row r="192" spans="1:6" ht="12.75">
      <c r="A192" s="87"/>
      <c r="B192" s="103"/>
      <c r="C192" s="87"/>
      <c r="D192" s="14"/>
      <c r="E192" s="59"/>
      <c r="F192" s="11"/>
    </row>
    <row r="193" spans="1:6" ht="12.75">
      <c r="A193" s="87"/>
      <c r="B193" s="103" t="s">
        <v>383</v>
      </c>
      <c r="C193" s="87"/>
      <c r="D193" s="14"/>
      <c r="E193" s="59"/>
      <c r="F193" s="11">
        <f>F184</f>
        <v>0</v>
      </c>
    </row>
    <row r="194" spans="1:6" ht="12.75">
      <c r="A194" s="87"/>
      <c r="B194" s="27"/>
      <c r="C194" s="87"/>
      <c r="D194" s="14"/>
      <c r="E194" s="59"/>
      <c r="F194" s="11"/>
    </row>
    <row r="195" spans="1:6" ht="15.75" customHeight="1">
      <c r="A195" s="87"/>
      <c r="B195" s="144"/>
      <c r="C195" s="87"/>
      <c r="D195" s="14"/>
      <c r="E195" s="59"/>
      <c r="F195" s="11"/>
    </row>
    <row r="196" spans="1:6" ht="15.75" customHeight="1">
      <c r="A196" s="87"/>
      <c r="B196" s="27"/>
      <c r="C196" s="87"/>
      <c r="D196" s="14"/>
      <c r="E196" s="59"/>
      <c r="F196" s="11"/>
    </row>
    <row r="197" spans="1:6" ht="15.75" customHeight="1">
      <c r="A197" s="87"/>
      <c r="B197" s="27"/>
      <c r="C197" s="87"/>
      <c r="D197" s="14"/>
      <c r="E197" s="59"/>
      <c r="F197" s="11"/>
    </row>
    <row r="198" spans="1:6" ht="23.25" customHeight="1">
      <c r="A198" s="87"/>
      <c r="B198" s="62" t="s">
        <v>11</v>
      </c>
      <c r="C198" s="87"/>
      <c r="D198" s="14"/>
      <c r="E198" s="59"/>
      <c r="F198" s="9"/>
    </row>
    <row r="199" spans="1:6" ht="15.75" customHeight="1">
      <c r="A199" s="87"/>
      <c r="B199" s="103" t="s">
        <v>108</v>
      </c>
      <c r="C199" s="87"/>
      <c r="D199" s="14"/>
      <c r="E199" s="59"/>
      <c r="F199" s="11">
        <f>SUM(F188:F198)</f>
        <v>0</v>
      </c>
    </row>
    <row r="200" spans="1:6" ht="15.75" customHeight="1">
      <c r="A200" s="87"/>
      <c r="B200" s="27"/>
      <c r="C200" s="87"/>
      <c r="D200" s="14"/>
      <c r="E200" s="94"/>
      <c r="F200" s="11"/>
    </row>
    <row r="201" spans="1:6" ht="15.75" customHeight="1">
      <c r="A201" s="87"/>
      <c r="B201" s="27"/>
      <c r="C201" s="87"/>
      <c r="D201" s="14"/>
      <c r="E201" s="59"/>
      <c r="F201" s="11"/>
    </row>
    <row r="202" spans="1:6" ht="15.75" customHeight="1">
      <c r="A202" s="87"/>
      <c r="B202" s="27"/>
      <c r="C202" s="87"/>
      <c r="D202" s="14"/>
      <c r="E202" s="59"/>
      <c r="F202" s="11"/>
    </row>
    <row r="203" spans="1:6" ht="15.75" customHeight="1">
      <c r="A203" s="87"/>
      <c r="B203" s="27"/>
      <c r="C203" s="87"/>
      <c r="D203" s="14"/>
      <c r="E203" s="59"/>
      <c r="F203" s="11"/>
    </row>
    <row r="204" spans="1:6" ht="15.75" customHeight="1">
      <c r="A204" s="87"/>
      <c r="B204" s="27"/>
      <c r="C204" s="87"/>
      <c r="D204" s="14"/>
      <c r="E204" s="59"/>
      <c r="F204" s="11"/>
    </row>
    <row r="205" spans="1:6" ht="15.75" customHeight="1">
      <c r="A205" s="87"/>
      <c r="B205" s="27"/>
      <c r="C205" s="87"/>
      <c r="D205" s="14"/>
      <c r="E205" s="59"/>
      <c r="F205" s="11"/>
    </row>
    <row r="206" spans="1:6" ht="21" customHeight="1">
      <c r="A206" s="82" t="s">
        <v>0</v>
      </c>
      <c r="B206" s="82" t="s">
        <v>1</v>
      </c>
      <c r="C206" s="82" t="s">
        <v>2</v>
      </c>
      <c r="D206" s="83" t="s">
        <v>3</v>
      </c>
      <c r="E206" s="84" t="s">
        <v>231</v>
      </c>
      <c r="F206" s="9" t="s">
        <v>232</v>
      </c>
    </row>
    <row r="207" spans="1:6" ht="15.75" customHeight="1">
      <c r="A207" s="82"/>
      <c r="B207" s="82"/>
      <c r="C207" s="82"/>
      <c r="D207" s="86"/>
      <c r="E207" s="59"/>
      <c r="F207" s="9"/>
    </row>
    <row r="208" spans="1:6" ht="15.75" customHeight="1">
      <c r="A208" s="87"/>
      <c r="B208" s="89"/>
      <c r="C208" s="87"/>
      <c r="D208" s="14"/>
      <c r="E208" s="59"/>
      <c r="F208" s="63"/>
    </row>
    <row r="209" spans="1:6" ht="15.75" customHeight="1">
      <c r="A209" s="87"/>
      <c r="B209" s="60" t="s">
        <v>21</v>
      </c>
      <c r="C209" s="87"/>
      <c r="D209" s="14"/>
      <c r="E209" s="59"/>
      <c r="F209" s="63"/>
    </row>
    <row r="210" spans="1:6" ht="15.75" customHeight="1">
      <c r="A210" s="87"/>
      <c r="B210" s="60" t="s">
        <v>79</v>
      </c>
      <c r="C210" s="87"/>
      <c r="D210" s="14"/>
      <c r="E210" s="59"/>
      <c r="F210" s="63"/>
    </row>
    <row r="211" spans="1:6" ht="18.75" customHeight="1">
      <c r="A211" s="87"/>
      <c r="B211" s="60" t="s">
        <v>89</v>
      </c>
      <c r="C211" s="87"/>
      <c r="D211" s="14"/>
      <c r="E211" s="59"/>
      <c r="F211" s="63"/>
    </row>
    <row r="212" spans="1:6" ht="15.75" customHeight="1">
      <c r="A212" s="87"/>
      <c r="B212" s="60"/>
      <c r="C212" s="87"/>
      <c r="D212" s="14"/>
      <c r="E212" s="59"/>
      <c r="F212" s="63"/>
    </row>
    <row r="213" spans="1:6" ht="12.75">
      <c r="A213" s="87"/>
      <c r="B213" s="89" t="s">
        <v>259</v>
      </c>
      <c r="C213" s="87"/>
      <c r="D213" s="14"/>
      <c r="E213" s="59"/>
      <c r="F213" s="63"/>
    </row>
    <row r="214" spans="1:6" ht="12.75">
      <c r="A214" s="87"/>
      <c r="B214" s="89" t="s">
        <v>23</v>
      </c>
      <c r="C214" s="87"/>
      <c r="D214" s="14"/>
      <c r="E214" s="59"/>
      <c r="F214" s="63"/>
    </row>
    <row r="215" spans="1:6" ht="12.75">
      <c r="A215" s="87"/>
      <c r="B215" s="89" t="s">
        <v>24</v>
      </c>
      <c r="C215" s="87"/>
      <c r="D215" s="14"/>
      <c r="E215" s="59"/>
      <c r="F215" s="63"/>
    </row>
    <row r="216" spans="1:10" ht="20.4">
      <c r="A216" s="87" t="s">
        <v>4</v>
      </c>
      <c r="B216" s="85" t="s">
        <v>533</v>
      </c>
      <c r="C216" s="87" t="s">
        <v>73</v>
      </c>
      <c r="D216" s="86">
        <v>1</v>
      </c>
      <c r="E216" s="59">
        <f>E134</f>
        <v>0</v>
      </c>
      <c r="F216" s="63">
        <f>E216*D216</f>
        <v>0</v>
      </c>
      <c r="G216" s="180"/>
      <c r="H216" s="181"/>
      <c r="I216" s="180"/>
      <c r="J216" s="181"/>
    </row>
    <row r="217" spans="1:6" ht="12.75">
      <c r="A217" s="87"/>
      <c r="B217" s="85"/>
      <c r="C217" s="87"/>
      <c r="D217" s="86"/>
      <c r="E217" s="59"/>
      <c r="F217" s="63"/>
    </row>
    <row r="218" spans="1:6" ht="12" customHeight="1">
      <c r="A218" s="87"/>
      <c r="B218" s="85"/>
      <c r="C218" s="87"/>
      <c r="D218" s="86"/>
      <c r="E218" s="59"/>
      <c r="F218" s="63"/>
    </row>
    <row r="219" spans="1:6" ht="12.75">
      <c r="A219" s="87"/>
      <c r="B219" s="89" t="s">
        <v>25</v>
      </c>
      <c r="C219" s="87"/>
      <c r="D219" s="86"/>
      <c r="E219" s="59"/>
      <c r="F219" s="63"/>
    </row>
    <row r="220" spans="1:6" ht="12.75">
      <c r="A220" s="87"/>
      <c r="B220" s="89" t="s">
        <v>26</v>
      </c>
      <c r="C220" s="87"/>
      <c r="D220" s="86"/>
      <c r="E220" s="59"/>
      <c r="F220" s="63"/>
    </row>
    <row r="221" spans="1:6" ht="12.75">
      <c r="A221" s="87"/>
      <c r="B221" s="89" t="s">
        <v>82</v>
      </c>
      <c r="C221" s="87"/>
      <c r="D221" s="86"/>
      <c r="E221" s="59"/>
      <c r="F221" s="63"/>
    </row>
    <row r="222" spans="1:6" ht="12.75">
      <c r="A222" s="87"/>
      <c r="B222" s="89" t="s">
        <v>83</v>
      </c>
      <c r="C222" s="87"/>
      <c r="D222" s="86"/>
      <c r="E222" s="59"/>
      <c r="F222" s="63"/>
    </row>
    <row r="223" spans="1:6" ht="12.75">
      <c r="A223" s="87"/>
      <c r="B223" s="89" t="s">
        <v>145</v>
      </c>
      <c r="C223" s="87"/>
      <c r="D223" s="86"/>
      <c r="E223" s="59"/>
      <c r="F223" s="63"/>
    </row>
    <row r="224" spans="1:10" ht="12.75">
      <c r="A224" s="87" t="s">
        <v>50</v>
      </c>
      <c r="B224" s="85" t="s">
        <v>253</v>
      </c>
      <c r="C224" s="87" t="s">
        <v>7</v>
      </c>
      <c r="D224" s="86">
        <v>70</v>
      </c>
      <c r="E224" s="59">
        <f>'GATE HOUSE'!E164</f>
        <v>0</v>
      </c>
      <c r="F224" s="63">
        <f>E224*D224</f>
        <v>0</v>
      </c>
      <c r="G224" s="180"/>
      <c r="H224" s="181"/>
      <c r="I224" s="180"/>
      <c r="J224" s="181"/>
    </row>
    <row r="225" spans="1:6" ht="12.75">
      <c r="A225" s="87"/>
      <c r="B225" s="85"/>
      <c r="C225" s="87"/>
      <c r="D225" s="86"/>
      <c r="E225" s="59"/>
      <c r="F225" s="63"/>
    </row>
    <row r="226" spans="1:10" ht="12.75">
      <c r="A226" s="87" t="s">
        <v>51</v>
      </c>
      <c r="B226" s="85" t="s">
        <v>176</v>
      </c>
      <c r="C226" s="87" t="s">
        <v>7</v>
      </c>
      <c r="D226" s="14">
        <v>26</v>
      </c>
      <c r="E226" s="59">
        <f>E224</f>
        <v>0</v>
      </c>
      <c r="F226" s="63">
        <f>E226*D226</f>
        <v>0</v>
      </c>
      <c r="G226" s="180"/>
      <c r="H226" s="181"/>
      <c r="I226" s="180"/>
      <c r="J226" s="181"/>
    </row>
    <row r="227" spans="1:6" ht="12.75">
      <c r="A227" s="87"/>
      <c r="B227" s="85"/>
      <c r="C227" s="87"/>
      <c r="D227" s="86"/>
      <c r="E227" s="59"/>
      <c r="F227" s="63"/>
    </row>
    <row r="228" spans="1:6" ht="12.75">
      <c r="A228" s="87"/>
      <c r="B228" s="109" t="s">
        <v>31</v>
      </c>
      <c r="C228" s="87"/>
      <c r="D228" s="86"/>
      <c r="E228" s="59"/>
      <c r="F228" s="63"/>
    </row>
    <row r="229" spans="1:10" ht="12.75">
      <c r="A229" s="87" t="s">
        <v>52</v>
      </c>
      <c r="B229" s="85" t="s">
        <v>534</v>
      </c>
      <c r="C229" s="87" t="s">
        <v>7</v>
      </c>
      <c r="D229" s="86">
        <v>63</v>
      </c>
      <c r="E229" s="59">
        <f>E226</f>
        <v>0</v>
      </c>
      <c r="F229" s="63">
        <f>E229*D229</f>
        <v>0</v>
      </c>
      <c r="G229" s="180"/>
      <c r="H229" s="181"/>
      <c r="I229" s="180"/>
      <c r="J229" s="181"/>
    </row>
    <row r="230" spans="1:6" ht="12.75">
      <c r="A230" s="87"/>
      <c r="B230" s="85"/>
      <c r="C230" s="87"/>
      <c r="D230" s="86"/>
      <c r="E230" s="59"/>
      <c r="F230" s="63"/>
    </row>
    <row r="231" spans="1:10" ht="12.75">
      <c r="A231" s="87" t="s">
        <v>53</v>
      </c>
      <c r="B231" s="85" t="s">
        <v>535</v>
      </c>
      <c r="C231" s="87" t="s">
        <v>7</v>
      </c>
      <c r="D231" s="14">
        <v>26</v>
      </c>
      <c r="E231" s="59">
        <f>E229</f>
        <v>0</v>
      </c>
      <c r="F231" s="63">
        <f>E231*D231</f>
        <v>0</v>
      </c>
      <c r="G231" s="180"/>
      <c r="H231" s="181"/>
      <c r="I231" s="180"/>
      <c r="J231" s="181"/>
    </row>
    <row r="232" spans="1:6" ht="12.75">
      <c r="A232" s="87"/>
      <c r="B232" s="85"/>
      <c r="C232" s="87"/>
      <c r="D232" s="14"/>
      <c r="E232" s="59"/>
      <c r="F232" s="63"/>
    </row>
    <row r="233" spans="1:10" ht="19.5" customHeight="1">
      <c r="A233" s="87" t="s">
        <v>55</v>
      </c>
      <c r="B233" s="85" t="s">
        <v>168</v>
      </c>
      <c r="C233" s="87" t="s">
        <v>7</v>
      </c>
      <c r="D233" s="14">
        <v>2</v>
      </c>
      <c r="E233" s="59">
        <f>E231</f>
        <v>0</v>
      </c>
      <c r="F233" s="63">
        <f>E233*D233</f>
        <v>0</v>
      </c>
      <c r="G233" s="180"/>
      <c r="H233" s="181"/>
      <c r="I233" s="180"/>
      <c r="J233" s="181"/>
    </row>
    <row r="234" spans="1:6" ht="19.5" customHeight="1">
      <c r="A234" s="87"/>
      <c r="B234" s="85"/>
      <c r="C234" s="87"/>
      <c r="D234" s="14"/>
      <c r="E234" s="59"/>
      <c r="F234" s="63"/>
    </row>
    <row r="235" spans="1:6" ht="12.75">
      <c r="A235" s="87"/>
      <c r="B235" s="89" t="s">
        <v>8</v>
      </c>
      <c r="C235" s="87"/>
      <c r="D235" s="14"/>
      <c r="E235" s="59"/>
      <c r="F235" s="63"/>
    </row>
    <row r="236" spans="1:6" ht="12.75">
      <c r="A236" s="87"/>
      <c r="B236" s="89" t="s">
        <v>27</v>
      </c>
      <c r="C236" s="87"/>
      <c r="D236" s="14"/>
      <c r="E236" s="59"/>
      <c r="F236" s="63"/>
    </row>
    <row r="237" spans="1:10" ht="20.4">
      <c r="A237" s="87" t="s">
        <v>56</v>
      </c>
      <c r="B237" s="85" t="s">
        <v>93</v>
      </c>
      <c r="C237" s="88" t="s">
        <v>72</v>
      </c>
      <c r="D237" s="14">
        <v>8</v>
      </c>
      <c r="E237" s="59">
        <f>E157</f>
        <v>0</v>
      </c>
      <c r="F237" s="63">
        <f>E237*D237</f>
        <v>0</v>
      </c>
      <c r="G237" s="180"/>
      <c r="H237" s="181"/>
      <c r="I237" s="180"/>
      <c r="J237" s="181"/>
    </row>
    <row r="238" spans="1:6" ht="12.75">
      <c r="A238" s="87"/>
      <c r="B238" s="85"/>
      <c r="C238" s="88"/>
      <c r="D238" s="14"/>
      <c r="E238" s="59"/>
      <c r="F238" s="63"/>
    </row>
    <row r="239" spans="1:10" ht="20.4">
      <c r="A239" s="87" t="s">
        <v>57</v>
      </c>
      <c r="B239" s="85" t="s">
        <v>177</v>
      </c>
      <c r="C239" s="88" t="s">
        <v>72</v>
      </c>
      <c r="D239" s="14">
        <v>7</v>
      </c>
      <c r="E239" s="59">
        <f>E237</f>
        <v>0</v>
      </c>
      <c r="F239" s="63">
        <f>E239*D239</f>
        <v>0</v>
      </c>
      <c r="G239" s="180"/>
      <c r="H239" s="181"/>
      <c r="I239" s="180"/>
      <c r="J239" s="181"/>
    </row>
    <row r="240" spans="1:6" ht="12.75">
      <c r="A240" s="87"/>
      <c r="B240" s="85"/>
      <c r="C240" s="88"/>
      <c r="D240" s="14"/>
      <c r="E240" s="59"/>
      <c r="F240" s="63"/>
    </row>
    <row r="241" spans="1:10" ht="20.4">
      <c r="A241" s="87" t="s">
        <v>54</v>
      </c>
      <c r="B241" s="85" t="s">
        <v>32</v>
      </c>
      <c r="C241" s="88" t="s">
        <v>72</v>
      </c>
      <c r="D241" s="14">
        <v>3</v>
      </c>
      <c r="E241" s="59">
        <f>E237</f>
        <v>0</v>
      </c>
      <c r="F241" s="63">
        <f>E241*D241</f>
        <v>0</v>
      </c>
      <c r="G241" s="180"/>
      <c r="H241" s="181"/>
      <c r="I241" s="180"/>
      <c r="J241" s="181"/>
    </row>
    <row r="242" spans="1:6" ht="12.75">
      <c r="A242" s="87"/>
      <c r="B242" s="85"/>
      <c r="C242" s="88"/>
      <c r="D242" s="14"/>
      <c r="E242" s="59"/>
      <c r="F242" s="63"/>
    </row>
    <row r="243" spans="1:6" ht="12.75">
      <c r="A243" s="87"/>
      <c r="B243" s="103"/>
      <c r="C243" s="87"/>
      <c r="D243" s="14"/>
      <c r="E243" s="59"/>
      <c r="F243" s="63"/>
    </row>
    <row r="244" spans="1:5" ht="12.75">
      <c r="A244" s="87"/>
      <c r="B244" s="127" t="s">
        <v>384</v>
      </c>
      <c r="C244" s="87"/>
      <c r="D244" s="14"/>
      <c r="E244" s="59"/>
    </row>
    <row r="245" spans="1:6" ht="12.75">
      <c r="A245" s="145"/>
      <c r="B245" s="103" t="s">
        <v>108</v>
      </c>
      <c r="C245" s="145"/>
      <c r="D245" s="36"/>
      <c r="E245" s="146"/>
      <c r="F245" s="64">
        <f>SUM(F210:F243)</f>
        <v>0</v>
      </c>
    </row>
    <row r="246" spans="1:6" ht="12.75">
      <c r="A246" s="145"/>
      <c r="B246" s="60"/>
      <c r="C246" s="145"/>
      <c r="D246" s="36"/>
      <c r="E246" s="146"/>
      <c r="F246" s="65"/>
    </row>
    <row r="247" spans="1:6" ht="21" customHeight="1">
      <c r="A247" s="82" t="s">
        <v>0</v>
      </c>
      <c r="B247" s="82" t="s">
        <v>1</v>
      </c>
      <c r="C247" s="82" t="s">
        <v>2</v>
      </c>
      <c r="D247" s="83" t="s">
        <v>3</v>
      </c>
      <c r="E247" s="84" t="s">
        <v>231</v>
      </c>
      <c r="F247" s="9" t="s">
        <v>232</v>
      </c>
    </row>
    <row r="248" spans="1:6" ht="12.75">
      <c r="A248" s="82"/>
      <c r="B248" s="82"/>
      <c r="C248" s="82"/>
      <c r="D248" s="86"/>
      <c r="E248" s="59"/>
      <c r="F248" s="9"/>
    </row>
    <row r="249" spans="1:6" ht="12.75">
      <c r="A249" s="87"/>
      <c r="B249" s="27"/>
      <c r="C249" s="87"/>
      <c r="D249" s="14"/>
      <c r="E249" s="59"/>
      <c r="F249" s="63"/>
    </row>
    <row r="250" spans="1:6" ht="12.75">
      <c r="A250" s="87"/>
      <c r="B250" s="60" t="s">
        <v>28</v>
      </c>
      <c r="C250" s="87"/>
      <c r="D250" s="14"/>
      <c r="E250" s="59"/>
      <c r="F250" s="63"/>
    </row>
    <row r="251" spans="1:6" ht="12.75">
      <c r="A251" s="87"/>
      <c r="B251" s="60" t="s">
        <v>33</v>
      </c>
      <c r="C251" s="87"/>
      <c r="D251" s="14"/>
      <c r="E251" s="59"/>
      <c r="F251" s="63"/>
    </row>
    <row r="252" spans="1:6" ht="12.75">
      <c r="A252" s="87"/>
      <c r="B252" s="60" t="s">
        <v>113</v>
      </c>
      <c r="C252" s="87"/>
      <c r="D252" s="14"/>
      <c r="E252" s="59"/>
      <c r="F252" s="63"/>
    </row>
    <row r="253" spans="1:6" ht="12.75">
      <c r="A253" s="87"/>
      <c r="B253" s="98" t="s">
        <v>152</v>
      </c>
      <c r="C253" s="87"/>
      <c r="D253" s="14"/>
      <c r="E253" s="59"/>
      <c r="F253" s="63"/>
    </row>
    <row r="254" spans="1:6" ht="12.75">
      <c r="A254" s="87"/>
      <c r="B254" s="98" t="s">
        <v>29</v>
      </c>
      <c r="C254" s="87"/>
      <c r="D254" s="14"/>
      <c r="E254" s="59"/>
      <c r="F254" s="63"/>
    </row>
    <row r="255" spans="1:6" ht="12.75">
      <c r="A255" s="87"/>
      <c r="B255" s="98" t="s">
        <v>30</v>
      </c>
      <c r="C255" s="87"/>
      <c r="D255" s="14"/>
      <c r="E255" s="59"/>
      <c r="F255" s="63"/>
    </row>
    <row r="256" spans="1:6" ht="12.75">
      <c r="A256" s="87"/>
      <c r="B256" s="98"/>
      <c r="C256" s="87"/>
      <c r="D256" s="14"/>
      <c r="E256" s="59"/>
      <c r="F256" s="63"/>
    </row>
    <row r="257" spans="1:6" ht="12.75">
      <c r="A257" s="87"/>
      <c r="B257" s="60" t="s">
        <v>257</v>
      </c>
      <c r="C257" s="87"/>
      <c r="D257" s="14"/>
      <c r="E257" s="59"/>
      <c r="F257" s="63"/>
    </row>
    <row r="258" spans="1:10" ht="20.4">
      <c r="A258" s="87" t="s">
        <v>4</v>
      </c>
      <c r="B258" s="27" t="s">
        <v>258</v>
      </c>
      <c r="C258" s="88" t="s">
        <v>72</v>
      </c>
      <c r="D258" s="14">
        <v>19</v>
      </c>
      <c r="E258" s="59">
        <f>E169</f>
        <v>0</v>
      </c>
      <c r="F258" s="63">
        <f>E258*D258</f>
        <v>0</v>
      </c>
      <c r="G258" s="180"/>
      <c r="H258" s="181"/>
      <c r="I258" s="180"/>
      <c r="J258" s="181"/>
    </row>
    <row r="259" spans="1:6" ht="12.75">
      <c r="A259" s="87"/>
      <c r="B259" s="27"/>
      <c r="C259" s="88"/>
      <c r="D259" s="14"/>
      <c r="E259" s="59"/>
      <c r="F259" s="63"/>
    </row>
    <row r="260" spans="1:6" ht="12.75">
      <c r="A260" s="87"/>
      <c r="B260" s="27"/>
      <c r="C260" s="88"/>
      <c r="D260" s="14"/>
      <c r="E260" s="59"/>
      <c r="F260" s="63"/>
    </row>
    <row r="261" spans="1:10" ht="20.4">
      <c r="A261" s="87" t="s">
        <v>50</v>
      </c>
      <c r="B261" s="27" t="s">
        <v>536</v>
      </c>
      <c r="C261" s="88" t="s">
        <v>72</v>
      </c>
      <c r="D261" s="14">
        <v>5</v>
      </c>
      <c r="E261" s="59"/>
      <c r="F261" s="63">
        <f>E261*D261</f>
        <v>0</v>
      </c>
      <c r="G261" s="180"/>
      <c r="H261" s="181"/>
      <c r="I261" s="180"/>
      <c r="J261" s="181"/>
    </row>
    <row r="262" spans="1:6" ht="12.75">
      <c r="A262" s="87"/>
      <c r="B262" s="27"/>
      <c r="C262" s="88"/>
      <c r="D262" s="14"/>
      <c r="E262" s="59"/>
      <c r="F262" s="63"/>
    </row>
    <row r="263" spans="1:6" ht="12.75">
      <c r="A263" s="87"/>
      <c r="B263" s="147"/>
      <c r="C263" s="87"/>
      <c r="D263" s="14"/>
      <c r="E263" s="59"/>
      <c r="F263" s="63"/>
    </row>
    <row r="264" spans="1:6" ht="12.75">
      <c r="A264" s="87"/>
      <c r="B264" s="60" t="s">
        <v>74</v>
      </c>
      <c r="C264" s="87"/>
      <c r="D264" s="14"/>
      <c r="E264" s="59"/>
      <c r="F264" s="64">
        <f>SUM(F249:F259)</f>
        <v>0</v>
      </c>
    </row>
    <row r="265" spans="1:6" ht="12.75">
      <c r="A265" s="87"/>
      <c r="B265" s="60"/>
      <c r="C265" s="87"/>
      <c r="D265" s="14"/>
      <c r="E265" s="59"/>
      <c r="F265" s="63"/>
    </row>
    <row r="266" spans="1:6" ht="21" customHeight="1">
      <c r="A266" s="82" t="s">
        <v>0</v>
      </c>
      <c r="B266" s="82" t="s">
        <v>1</v>
      </c>
      <c r="C266" s="82" t="s">
        <v>2</v>
      </c>
      <c r="D266" s="83" t="s">
        <v>3</v>
      </c>
      <c r="E266" s="84" t="s">
        <v>231</v>
      </c>
      <c r="F266" s="9" t="s">
        <v>232</v>
      </c>
    </row>
    <row r="267" spans="1:6" ht="21" customHeight="1">
      <c r="A267" s="82"/>
      <c r="B267" s="82"/>
      <c r="C267" s="82"/>
      <c r="D267" s="83"/>
      <c r="E267" s="84"/>
      <c r="F267" s="9"/>
    </row>
    <row r="268" spans="1:6" ht="12.75">
      <c r="A268" s="82"/>
      <c r="B268" s="26" t="s">
        <v>537</v>
      </c>
      <c r="C268" s="82"/>
      <c r="D268" s="59"/>
      <c r="E268" s="9"/>
      <c r="F268" s="9"/>
    </row>
    <row r="269" spans="1:6" ht="12.75">
      <c r="A269" s="87"/>
      <c r="B269" s="26" t="s">
        <v>538</v>
      </c>
      <c r="C269" s="86"/>
      <c r="D269" s="59"/>
      <c r="E269" s="11"/>
      <c r="F269" s="63"/>
    </row>
    <row r="270" spans="1:6" ht="12.75">
      <c r="A270" s="87"/>
      <c r="B270" s="26" t="s">
        <v>539</v>
      </c>
      <c r="C270" s="86"/>
      <c r="D270" s="59"/>
      <c r="E270" s="11"/>
      <c r="F270" s="63"/>
    </row>
    <row r="271" spans="1:6" ht="12.75">
      <c r="A271" s="87"/>
      <c r="B271" s="26" t="s">
        <v>540</v>
      </c>
      <c r="C271" s="86"/>
      <c r="D271" s="59"/>
      <c r="E271" s="11"/>
      <c r="F271" s="63"/>
    </row>
    <row r="272" spans="1:6" ht="12.75">
      <c r="A272" s="87"/>
      <c r="B272" s="27"/>
      <c r="C272" s="86"/>
      <c r="D272" s="59"/>
      <c r="E272" s="11"/>
      <c r="F272" s="63"/>
    </row>
    <row r="273" spans="1:10" ht="12.75">
      <c r="A273" s="87" t="s">
        <v>4</v>
      </c>
      <c r="B273" s="27" t="s">
        <v>541</v>
      </c>
      <c r="C273" s="86" t="s">
        <v>60</v>
      </c>
      <c r="D273" s="148">
        <v>20</v>
      </c>
      <c r="E273" s="59"/>
      <c r="F273" s="11">
        <f>E273*D273</f>
        <v>0</v>
      </c>
      <c r="G273" s="180"/>
      <c r="H273" s="181"/>
      <c r="I273" s="180"/>
      <c r="J273" s="181"/>
    </row>
    <row r="274" spans="1:6" ht="12.75">
      <c r="A274" s="87"/>
      <c r="B274" s="27"/>
      <c r="C274" s="86"/>
      <c r="D274" s="148"/>
      <c r="E274" s="59"/>
      <c r="F274" s="11"/>
    </row>
    <row r="275" spans="1:10" ht="12.75">
      <c r="A275" s="87" t="s">
        <v>50</v>
      </c>
      <c r="B275" s="27" t="s">
        <v>542</v>
      </c>
      <c r="C275" s="86" t="s">
        <v>60</v>
      </c>
      <c r="D275" s="148">
        <v>8</v>
      </c>
      <c r="E275" s="59"/>
      <c r="F275" s="11">
        <f>E275*D275</f>
        <v>0</v>
      </c>
      <c r="G275" s="180"/>
      <c r="H275" s="181"/>
      <c r="I275" s="180"/>
      <c r="J275" s="181"/>
    </row>
    <row r="276" spans="1:6" ht="12.75">
      <c r="A276" s="87"/>
      <c r="B276" s="27"/>
      <c r="C276" s="86"/>
      <c r="D276" s="148"/>
      <c r="E276" s="59"/>
      <c r="F276" s="11"/>
    </row>
    <row r="277" spans="1:10" ht="12.75">
      <c r="A277" s="87" t="s">
        <v>51</v>
      </c>
      <c r="B277" s="27" t="s">
        <v>543</v>
      </c>
      <c r="C277" s="86" t="s">
        <v>60</v>
      </c>
      <c r="D277" s="148">
        <v>10</v>
      </c>
      <c r="E277" s="59">
        <f>E275</f>
        <v>0</v>
      </c>
      <c r="F277" s="11">
        <f>E277*D277</f>
        <v>0</v>
      </c>
      <c r="G277" s="180"/>
      <c r="H277" s="181"/>
      <c r="I277" s="180"/>
      <c r="J277" s="181"/>
    </row>
    <row r="278" spans="1:6" ht="12.75">
      <c r="A278" s="87"/>
      <c r="B278" s="27"/>
      <c r="C278" s="86"/>
      <c r="D278" s="148"/>
      <c r="E278" s="59"/>
      <c r="F278" s="11"/>
    </row>
    <row r="279" spans="1:10" ht="12.75">
      <c r="A279" s="87" t="s">
        <v>52</v>
      </c>
      <c r="B279" s="27" t="s">
        <v>544</v>
      </c>
      <c r="C279" s="86" t="s">
        <v>60</v>
      </c>
      <c r="D279" s="148">
        <v>11</v>
      </c>
      <c r="E279" s="59"/>
      <c r="F279" s="11">
        <f>E279*D279</f>
        <v>0</v>
      </c>
      <c r="G279" s="180"/>
      <c r="H279" s="181"/>
      <c r="I279" s="180"/>
      <c r="J279" s="181"/>
    </row>
    <row r="280" spans="1:6" ht="12.75">
      <c r="A280" s="87"/>
      <c r="B280" s="27"/>
      <c r="C280" s="86"/>
      <c r="D280" s="148"/>
      <c r="E280" s="59"/>
      <c r="F280" s="11"/>
    </row>
    <row r="281" spans="1:6" ht="12.75">
      <c r="A281" s="87"/>
      <c r="B281" s="27" t="s">
        <v>545</v>
      </c>
      <c r="C281" s="149"/>
      <c r="D281" s="150"/>
      <c r="E281" s="151"/>
      <c r="F281" s="151"/>
    </row>
    <row r="282" spans="1:10" ht="12.75">
      <c r="A282" s="87" t="s">
        <v>53</v>
      </c>
      <c r="B282" s="27" t="s">
        <v>546</v>
      </c>
      <c r="C282" s="87" t="s">
        <v>19</v>
      </c>
      <c r="D282" s="86">
        <v>15</v>
      </c>
      <c r="E282" s="11"/>
      <c r="F282" s="11">
        <f>D282*E282</f>
        <v>0</v>
      </c>
      <c r="G282" s="180"/>
      <c r="H282" s="181"/>
      <c r="I282" s="180"/>
      <c r="J282" s="181"/>
    </row>
    <row r="283" spans="1:6" ht="12.75">
      <c r="A283" s="87"/>
      <c r="B283" s="27"/>
      <c r="C283" s="86"/>
      <c r="D283" s="148"/>
      <c r="E283" s="59"/>
      <c r="F283" s="11"/>
    </row>
    <row r="284" spans="1:6" ht="12.75">
      <c r="A284" s="87"/>
      <c r="B284" s="28" t="s">
        <v>547</v>
      </c>
      <c r="C284" s="86"/>
      <c r="D284" s="148"/>
      <c r="E284" s="59"/>
      <c r="F284" s="11"/>
    </row>
    <row r="285" spans="1:6" ht="12.75">
      <c r="A285" s="87"/>
      <c r="B285" s="27" t="s">
        <v>548</v>
      </c>
      <c r="C285" s="86"/>
      <c r="D285" s="148"/>
      <c r="E285" s="59"/>
      <c r="F285" s="11"/>
    </row>
    <row r="286" spans="1:10" ht="20.4">
      <c r="A286" s="87" t="s">
        <v>55</v>
      </c>
      <c r="B286" s="27" t="s">
        <v>610</v>
      </c>
      <c r="C286" s="86" t="s">
        <v>549</v>
      </c>
      <c r="D286" s="148">
        <v>15</v>
      </c>
      <c r="E286" s="59"/>
      <c r="F286" s="11">
        <f>E286*D286</f>
        <v>0</v>
      </c>
      <c r="G286" s="180"/>
      <c r="H286" s="181"/>
      <c r="I286" s="180"/>
      <c r="J286" s="181"/>
    </row>
    <row r="287" spans="1:6" ht="12.75">
      <c r="A287" s="87"/>
      <c r="B287" s="27" t="s">
        <v>550</v>
      </c>
      <c r="C287" s="86"/>
      <c r="D287" s="59"/>
      <c r="E287" s="11"/>
      <c r="F287" s="63"/>
    </row>
    <row r="288" spans="1:6" ht="12.75" hidden="1">
      <c r="A288" s="87"/>
      <c r="B288" s="27" t="s">
        <v>551</v>
      </c>
      <c r="C288" s="86"/>
      <c r="D288" s="59"/>
      <c r="E288" s="11"/>
      <c r="F288" s="63" t="e">
        <f>#REF!*E288</f>
        <v>#REF!</v>
      </c>
    </row>
    <row r="289" spans="1:6" ht="12.75" hidden="1">
      <c r="A289" s="87"/>
      <c r="B289" s="27"/>
      <c r="C289" s="87"/>
      <c r="D289" s="14"/>
      <c r="E289" s="59"/>
      <c r="F289" s="63" t="e">
        <f>#REF!*E289</f>
        <v>#REF!</v>
      </c>
    </row>
    <row r="290" spans="1:6" ht="12.75">
      <c r="A290" s="87"/>
      <c r="B290" s="27"/>
      <c r="C290" s="87"/>
      <c r="D290" s="14"/>
      <c r="E290" s="59"/>
      <c r="F290" s="63"/>
    </row>
    <row r="291" spans="1:6" ht="12.75">
      <c r="A291" s="87"/>
      <c r="B291" s="27"/>
      <c r="C291" s="87"/>
      <c r="D291" s="14"/>
      <c r="E291" s="59"/>
      <c r="F291" s="63"/>
    </row>
    <row r="292" spans="1:6" ht="12.75">
      <c r="A292" s="87"/>
      <c r="B292" s="27"/>
      <c r="C292" s="87"/>
      <c r="D292" s="14"/>
      <c r="E292" s="59"/>
      <c r="F292" s="63"/>
    </row>
    <row r="293" spans="1:6" ht="12.75">
      <c r="A293" s="87"/>
      <c r="B293" s="27"/>
      <c r="C293" s="87"/>
      <c r="D293" s="14"/>
      <c r="E293" s="59"/>
      <c r="F293" s="63"/>
    </row>
    <row r="294" spans="1:6" ht="12.75">
      <c r="A294" s="87"/>
      <c r="B294" s="27"/>
      <c r="C294" s="87"/>
      <c r="D294" s="14"/>
      <c r="E294" s="59"/>
      <c r="F294" s="63"/>
    </row>
    <row r="295" spans="1:6" ht="12.75">
      <c r="A295" s="87"/>
      <c r="B295" s="60"/>
      <c r="C295" s="87"/>
      <c r="D295" s="14"/>
      <c r="E295" s="59"/>
      <c r="F295" s="63"/>
    </row>
    <row r="296" spans="1:6" ht="12.75">
      <c r="A296" s="87"/>
      <c r="B296" s="127" t="s">
        <v>97</v>
      </c>
      <c r="C296" s="82"/>
      <c r="D296" s="86"/>
      <c r="E296" s="11"/>
      <c r="F296" s="63"/>
    </row>
    <row r="297" spans="1:6" ht="12.75">
      <c r="A297" s="87"/>
      <c r="B297" s="103" t="s">
        <v>98</v>
      </c>
      <c r="C297" s="82"/>
      <c r="D297" s="86"/>
      <c r="E297" s="11"/>
      <c r="F297" s="64">
        <f>F286+F282+F279+F277+F275+F273</f>
        <v>0</v>
      </c>
    </row>
    <row r="298" spans="1:6" ht="21" customHeight="1">
      <c r="A298" s="82" t="s">
        <v>0</v>
      </c>
      <c r="B298" s="82" t="s">
        <v>1</v>
      </c>
      <c r="C298" s="82" t="s">
        <v>2</v>
      </c>
      <c r="D298" s="83" t="s">
        <v>3</v>
      </c>
      <c r="E298" s="84" t="s">
        <v>231</v>
      </c>
      <c r="F298" s="9" t="s">
        <v>232</v>
      </c>
    </row>
    <row r="299" spans="1:6" ht="12.75">
      <c r="A299" s="152"/>
      <c r="B299" s="152"/>
      <c r="C299" s="152"/>
      <c r="D299" s="153"/>
      <c r="E299" s="59"/>
      <c r="F299" s="9"/>
    </row>
    <row r="300" spans="1:6" ht="12.75">
      <c r="A300" s="152"/>
      <c r="B300" s="152"/>
      <c r="C300" s="152"/>
      <c r="D300" s="153"/>
      <c r="E300" s="154"/>
      <c r="F300" s="64"/>
    </row>
    <row r="301" spans="1:6" ht="12.75">
      <c r="A301" s="155"/>
      <c r="B301" s="156" t="s">
        <v>34</v>
      </c>
      <c r="C301" s="155"/>
      <c r="D301" s="23"/>
      <c r="E301" s="154"/>
      <c r="F301" s="66"/>
    </row>
    <row r="302" spans="1:6" ht="12.75">
      <c r="A302" s="155"/>
      <c r="B302" s="60" t="s">
        <v>283</v>
      </c>
      <c r="C302" s="155"/>
      <c r="D302" s="23"/>
      <c r="E302" s="154"/>
      <c r="F302" s="66"/>
    </row>
    <row r="303" spans="1:6" ht="12.75">
      <c r="A303" s="155"/>
      <c r="B303" s="27" t="s">
        <v>552</v>
      </c>
      <c r="C303" s="155"/>
      <c r="D303" s="23"/>
      <c r="E303" s="154"/>
      <c r="F303" s="66"/>
    </row>
    <row r="304" spans="1:6" ht="12.75">
      <c r="A304" s="155"/>
      <c r="B304" s="27" t="s">
        <v>553</v>
      </c>
      <c r="C304" s="155"/>
      <c r="D304" s="23"/>
      <c r="E304" s="154"/>
      <c r="F304" s="66"/>
    </row>
    <row r="305" spans="1:6" ht="12.75">
      <c r="A305" s="155"/>
      <c r="B305" s="27" t="s">
        <v>554</v>
      </c>
      <c r="C305" s="155"/>
      <c r="D305" s="23"/>
      <c r="E305" s="154"/>
      <c r="F305" s="66"/>
    </row>
    <row r="306" spans="1:6" ht="12.75">
      <c r="A306" s="155" t="s">
        <v>4</v>
      </c>
      <c r="B306" s="27" t="s">
        <v>555</v>
      </c>
      <c r="C306" s="155"/>
      <c r="D306" s="23"/>
      <c r="E306" s="154"/>
      <c r="F306" s="66"/>
    </row>
    <row r="307" spans="1:10" ht="12.75">
      <c r="A307" s="155"/>
      <c r="B307" s="27" t="s">
        <v>556</v>
      </c>
      <c r="C307" s="155" t="s">
        <v>187</v>
      </c>
      <c r="D307" s="23">
        <v>2</v>
      </c>
      <c r="E307" s="154"/>
      <c r="F307" s="66">
        <f>E307*D307</f>
        <v>0</v>
      </c>
      <c r="G307" s="180"/>
      <c r="H307" s="181"/>
      <c r="I307" s="180"/>
      <c r="J307" s="181"/>
    </row>
    <row r="308" spans="1:6" ht="12.75">
      <c r="A308" s="155"/>
      <c r="C308" s="155"/>
      <c r="D308" s="23"/>
      <c r="E308" s="154"/>
      <c r="F308" s="66"/>
    </row>
    <row r="309" spans="1:6" ht="12.75">
      <c r="A309" s="155"/>
      <c r="B309" s="156"/>
      <c r="C309" s="155"/>
      <c r="D309" s="23"/>
      <c r="E309" s="154"/>
      <c r="F309" s="66"/>
    </row>
    <row r="310" spans="1:6" ht="12.75">
      <c r="A310" s="155"/>
      <c r="B310" s="157" t="s">
        <v>36</v>
      </c>
      <c r="C310" s="155"/>
      <c r="D310" s="154"/>
      <c r="E310" s="21"/>
      <c r="F310" s="63"/>
    </row>
    <row r="311" spans="1:6" ht="12.75">
      <c r="A311" s="155"/>
      <c r="B311" s="156" t="s">
        <v>68</v>
      </c>
      <c r="C311" s="155"/>
      <c r="D311" s="154"/>
      <c r="E311" s="21"/>
      <c r="F311" s="63"/>
    </row>
    <row r="312" spans="1:6" ht="12.75">
      <c r="A312" s="155"/>
      <c r="B312" s="157" t="s">
        <v>289</v>
      </c>
      <c r="C312" s="155"/>
      <c r="D312" s="154"/>
      <c r="E312" s="21"/>
      <c r="F312" s="63"/>
    </row>
    <row r="313" spans="1:6" ht="12.75">
      <c r="A313" s="155"/>
      <c r="B313" s="157" t="s">
        <v>140</v>
      </c>
      <c r="C313" s="155"/>
      <c r="D313" s="154"/>
      <c r="E313" s="21"/>
      <c r="F313" s="63"/>
    </row>
    <row r="314" spans="1:6" ht="12.75">
      <c r="A314" s="155"/>
      <c r="B314" s="157" t="s">
        <v>290</v>
      </c>
      <c r="C314" s="155"/>
      <c r="D314" s="154"/>
      <c r="E314" s="21"/>
      <c r="F314" s="63"/>
    </row>
    <row r="315" spans="1:6" ht="12.75">
      <c r="A315" s="155"/>
      <c r="B315" s="157" t="s">
        <v>291</v>
      </c>
      <c r="C315" s="155"/>
      <c r="D315" s="154"/>
      <c r="E315" s="21"/>
      <c r="F315" s="63"/>
    </row>
    <row r="316" spans="1:6" ht="12.75">
      <c r="A316" s="155"/>
      <c r="B316" s="157" t="s">
        <v>141</v>
      </c>
      <c r="C316" s="155"/>
      <c r="D316" s="154"/>
      <c r="E316" s="21"/>
      <c r="F316" s="63"/>
    </row>
    <row r="317" spans="1:10" ht="12.75">
      <c r="A317" s="155" t="s">
        <v>50</v>
      </c>
      <c r="B317" s="123" t="s">
        <v>295</v>
      </c>
      <c r="C317" s="155" t="s">
        <v>35</v>
      </c>
      <c r="D317" s="23">
        <v>2</v>
      </c>
      <c r="E317" s="154"/>
      <c r="F317" s="11">
        <f>E317*D317</f>
        <v>0</v>
      </c>
      <c r="G317" s="180"/>
      <c r="H317" s="181"/>
      <c r="I317" s="180"/>
      <c r="J317" s="181"/>
    </row>
    <row r="318" spans="1:6" ht="12.75">
      <c r="A318" s="155"/>
      <c r="B318" s="155"/>
      <c r="C318" s="155"/>
      <c r="D318" s="23"/>
      <c r="E318" s="21"/>
      <c r="F318" s="66"/>
    </row>
    <row r="319" spans="1:6" ht="12.75">
      <c r="A319" s="155"/>
      <c r="B319" s="123"/>
      <c r="C319" s="155"/>
      <c r="D319" s="23"/>
      <c r="E319" s="21"/>
      <c r="F319" s="66"/>
    </row>
    <row r="320" spans="1:6" ht="12.75">
      <c r="A320" s="155"/>
      <c r="B320" s="120"/>
      <c r="C320" s="155"/>
      <c r="D320" s="23"/>
      <c r="E320" s="154"/>
      <c r="F320" s="66"/>
    </row>
    <row r="321" spans="1:6" ht="12.75">
      <c r="A321" s="155"/>
      <c r="B321" s="120"/>
      <c r="C321" s="155"/>
      <c r="D321" s="23"/>
      <c r="E321" s="154"/>
      <c r="F321" s="66"/>
    </row>
    <row r="322" spans="1:6" ht="12.75">
      <c r="A322" s="155"/>
      <c r="B322" s="120"/>
      <c r="C322" s="155"/>
      <c r="D322" s="23"/>
      <c r="E322" s="154"/>
      <c r="F322" s="66"/>
    </row>
    <row r="323" spans="1:6" ht="12.75">
      <c r="A323" s="155"/>
      <c r="B323" s="120"/>
      <c r="C323" s="155"/>
      <c r="D323" s="23"/>
      <c r="E323" s="154"/>
      <c r="F323" s="66"/>
    </row>
    <row r="324" spans="1:6" ht="12.75">
      <c r="A324" s="155"/>
      <c r="B324" s="158" t="s">
        <v>138</v>
      </c>
      <c r="C324" s="155"/>
      <c r="D324" s="153"/>
      <c r="E324" s="154"/>
      <c r="F324" s="67"/>
    </row>
    <row r="325" spans="1:6" ht="12.75">
      <c r="A325" s="155"/>
      <c r="B325" s="159" t="s">
        <v>137</v>
      </c>
      <c r="C325" s="155"/>
      <c r="D325" s="153"/>
      <c r="E325" s="154"/>
      <c r="F325" s="67">
        <f>SUM(F300:F324)</f>
        <v>0</v>
      </c>
    </row>
    <row r="326" spans="1:6" ht="21" customHeight="1">
      <c r="A326" s="82" t="s">
        <v>0</v>
      </c>
      <c r="B326" s="82" t="s">
        <v>1</v>
      </c>
      <c r="C326" s="82" t="s">
        <v>2</v>
      </c>
      <c r="D326" s="83" t="s">
        <v>3</v>
      </c>
      <c r="E326" s="84" t="s">
        <v>231</v>
      </c>
      <c r="F326" s="9" t="s">
        <v>232</v>
      </c>
    </row>
    <row r="327" spans="1:6" ht="12.75">
      <c r="A327" s="82"/>
      <c r="B327" s="82"/>
      <c r="C327" s="82"/>
      <c r="D327" s="86"/>
      <c r="E327" s="59"/>
      <c r="F327" s="9"/>
    </row>
    <row r="328" spans="1:6" ht="12.75">
      <c r="A328" s="87"/>
      <c r="B328" s="60" t="s">
        <v>37</v>
      </c>
      <c r="C328" s="87"/>
      <c r="D328" s="86"/>
      <c r="E328" s="59"/>
      <c r="F328" s="63"/>
    </row>
    <row r="329" spans="1:6" ht="12.75">
      <c r="A329" s="87"/>
      <c r="B329" s="60" t="s">
        <v>40</v>
      </c>
      <c r="C329" s="87"/>
      <c r="D329" s="86"/>
      <c r="E329" s="59"/>
      <c r="F329" s="63"/>
    </row>
    <row r="330" spans="1:6" ht="12.75">
      <c r="A330" s="87"/>
      <c r="B330" s="28" t="s">
        <v>41</v>
      </c>
      <c r="C330" s="87"/>
      <c r="D330" s="86"/>
      <c r="E330" s="59"/>
      <c r="F330" s="63"/>
    </row>
    <row r="331" spans="1:6" ht="12.75">
      <c r="A331" s="87"/>
      <c r="B331" s="89" t="s">
        <v>170</v>
      </c>
      <c r="C331" s="87"/>
      <c r="D331" s="86"/>
      <c r="E331" s="59" t="s">
        <v>118</v>
      </c>
      <c r="F331" s="68"/>
    </row>
    <row r="332" spans="1:6" ht="12.75">
      <c r="A332" s="87"/>
      <c r="B332" s="89" t="s">
        <v>169</v>
      </c>
      <c r="C332" s="87"/>
      <c r="D332" s="86"/>
      <c r="E332" s="59"/>
      <c r="F332" s="68"/>
    </row>
    <row r="333" spans="1:10" ht="20.4">
      <c r="A333" s="87" t="s">
        <v>4</v>
      </c>
      <c r="B333" s="27" t="s">
        <v>298</v>
      </c>
      <c r="C333" s="88" t="s">
        <v>72</v>
      </c>
      <c r="D333" s="86">
        <v>10</v>
      </c>
      <c r="E333" s="59">
        <f>'GATE HOUSE'!E269</f>
        <v>0</v>
      </c>
      <c r="F333" s="63">
        <f>E333*D333</f>
        <v>0</v>
      </c>
      <c r="G333" s="180"/>
      <c r="H333" s="181"/>
      <c r="I333" s="180"/>
      <c r="J333" s="181"/>
    </row>
    <row r="334" spans="1:6" ht="12.75">
      <c r="A334" s="87"/>
      <c r="B334" s="27" t="s">
        <v>133</v>
      </c>
      <c r="C334" s="87"/>
      <c r="D334" s="86"/>
      <c r="E334" s="59"/>
      <c r="F334" s="68"/>
    </row>
    <row r="335" spans="1:6" ht="12.75">
      <c r="A335" s="87"/>
      <c r="B335" s="27"/>
      <c r="C335" s="87"/>
      <c r="D335" s="86"/>
      <c r="E335" s="59"/>
      <c r="F335" s="68"/>
    </row>
    <row r="336" spans="1:10" ht="12.75">
      <c r="A336" s="87" t="s">
        <v>50</v>
      </c>
      <c r="B336" s="27" t="s">
        <v>129</v>
      </c>
      <c r="C336" s="87" t="s">
        <v>19</v>
      </c>
      <c r="D336" s="86">
        <v>5</v>
      </c>
      <c r="E336" s="59">
        <f>E333*0.2</f>
        <v>0</v>
      </c>
      <c r="F336" s="63">
        <f>E336*D336</f>
        <v>0</v>
      </c>
      <c r="G336" s="180"/>
      <c r="H336" s="181"/>
      <c r="I336" s="180"/>
      <c r="J336" s="181"/>
    </row>
    <row r="337" spans="1:6" ht="12.75">
      <c r="A337" s="152"/>
      <c r="B337" s="152"/>
      <c r="C337" s="152"/>
      <c r="D337" s="153"/>
      <c r="E337" s="154"/>
      <c r="F337" s="64"/>
    </row>
    <row r="338" spans="1:6" ht="12.75">
      <c r="A338" s="87"/>
      <c r="B338" s="89" t="s">
        <v>38</v>
      </c>
      <c r="C338" s="87"/>
      <c r="D338" s="86"/>
      <c r="E338" s="59"/>
      <c r="F338" s="63"/>
    </row>
    <row r="339" spans="1:6" ht="12.75">
      <c r="A339" s="87"/>
      <c r="B339" s="108" t="s">
        <v>127</v>
      </c>
      <c r="C339" s="87"/>
      <c r="D339" s="86"/>
      <c r="E339" s="59"/>
      <c r="F339" s="63"/>
    </row>
    <row r="340" spans="1:6" ht="12.75">
      <c r="A340" s="87"/>
      <c r="B340" s="85" t="s">
        <v>621</v>
      </c>
      <c r="C340" s="87"/>
      <c r="D340" s="86"/>
      <c r="E340" s="59"/>
      <c r="F340" s="63"/>
    </row>
    <row r="341" spans="1:6" ht="12.75">
      <c r="A341" s="87"/>
      <c r="B341" s="85" t="s">
        <v>99</v>
      </c>
      <c r="C341" s="87"/>
      <c r="D341" s="86"/>
      <c r="E341" s="59"/>
      <c r="F341" s="63"/>
    </row>
    <row r="342" spans="1:10" ht="20.4">
      <c r="A342" s="87" t="s">
        <v>51</v>
      </c>
      <c r="B342" s="85" t="s">
        <v>130</v>
      </c>
      <c r="C342" s="88" t="s">
        <v>72</v>
      </c>
      <c r="D342" s="86">
        <v>12</v>
      </c>
      <c r="E342" s="59">
        <f>'GATE HOUSE'!E278</f>
        <v>0</v>
      </c>
      <c r="F342" s="63">
        <f>E342*D342</f>
        <v>0</v>
      </c>
      <c r="G342" s="180"/>
      <c r="H342" s="181"/>
      <c r="I342" s="180"/>
      <c r="J342" s="181"/>
    </row>
    <row r="343" spans="1:6" ht="12.75">
      <c r="A343" s="87"/>
      <c r="B343" s="85"/>
      <c r="C343" s="88"/>
      <c r="D343" s="86"/>
      <c r="E343" s="59"/>
      <c r="F343" s="63"/>
    </row>
    <row r="344" spans="1:11" s="160" customFormat="1" ht="12.75">
      <c r="A344" s="87" t="s">
        <v>52</v>
      </c>
      <c r="B344" s="85" t="s">
        <v>135</v>
      </c>
      <c r="C344" s="87" t="s">
        <v>19</v>
      </c>
      <c r="D344" s="86">
        <v>22</v>
      </c>
      <c r="E344" s="59">
        <f>E342*0.1</f>
        <v>0</v>
      </c>
      <c r="F344" s="63">
        <f>E344*D344</f>
        <v>0</v>
      </c>
      <c r="G344" s="180"/>
      <c r="H344" s="181"/>
      <c r="I344" s="180"/>
      <c r="J344" s="181"/>
      <c r="K344" s="178"/>
    </row>
    <row r="345" spans="1:11" s="160" customFormat="1" ht="12.75">
      <c r="A345" s="87"/>
      <c r="B345" s="85"/>
      <c r="C345" s="87"/>
      <c r="D345" s="86"/>
      <c r="E345" s="59"/>
      <c r="F345" s="63"/>
      <c r="G345" s="182"/>
      <c r="H345" s="182"/>
      <c r="I345" s="182"/>
      <c r="J345" s="182"/>
      <c r="K345" s="178"/>
    </row>
    <row r="346" spans="1:11" s="160" customFormat="1" ht="12.75">
      <c r="A346" s="87"/>
      <c r="B346" s="108" t="s">
        <v>95</v>
      </c>
      <c r="C346" s="87"/>
      <c r="D346" s="86"/>
      <c r="E346" s="59"/>
      <c r="F346" s="63"/>
      <c r="G346" s="182"/>
      <c r="H346" s="182"/>
      <c r="I346" s="182"/>
      <c r="J346" s="182"/>
      <c r="K346" s="178"/>
    </row>
    <row r="347" spans="1:11" s="160" customFormat="1" ht="20.4">
      <c r="A347" s="87" t="s">
        <v>53</v>
      </c>
      <c r="B347" s="85" t="s">
        <v>188</v>
      </c>
      <c r="C347" s="88" t="s">
        <v>72</v>
      </c>
      <c r="D347" s="86">
        <v>14</v>
      </c>
      <c r="E347" s="59">
        <f>'GATE HOUSE'!E283</f>
        <v>0</v>
      </c>
      <c r="F347" s="63">
        <f>E347*D347</f>
        <v>0</v>
      </c>
      <c r="G347" s="180"/>
      <c r="H347" s="181"/>
      <c r="I347" s="180"/>
      <c r="J347" s="181"/>
      <c r="K347" s="178"/>
    </row>
    <row r="348" spans="1:11" s="160" customFormat="1" ht="12.75">
      <c r="A348" s="87"/>
      <c r="B348" s="85" t="s">
        <v>132</v>
      </c>
      <c r="C348" s="88"/>
      <c r="D348" s="86"/>
      <c r="E348" s="59"/>
      <c r="F348" s="63"/>
      <c r="G348" s="182"/>
      <c r="H348" s="182"/>
      <c r="I348" s="182"/>
      <c r="J348" s="182"/>
      <c r="K348" s="178"/>
    </row>
    <row r="349" spans="1:11" s="160" customFormat="1" ht="12.75">
      <c r="A349" s="87"/>
      <c r="B349" s="85"/>
      <c r="C349" s="87"/>
      <c r="D349" s="86"/>
      <c r="E349" s="59"/>
      <c r="F349" s="63"/>
      <c r="G349" s="182"/>
      <c r="H349" s="182"/>
      <c r="I349" s="182"/>
      <c r="J349" s="182"/>
      <c r="K349" s="178"/>
    </row>
    <row r="350" spans="1:6" ht="12.75">
      <c r="A350" s="87"/>
      <c r="B350" s="60" t="s">
        <v>96</v>
      </c>
      <c r="C350" s="87"/>
      <c r="D350" s="86"/>
      <c r="E350" s="59"/>
      <c r="F350" s="68"/>
    </row>
    <row r="351" spans="1:6" ht="12.75">
      <c r="A351" s="87"/>
      <c r="B351" s="8" t="s">
        <v>606</v>
      </c>
      <c r="C351" s="149"/>
      <c r="D351" s="86"/>
      <c r="E351" s="59"/>
      <c r="F351" s="63"/>
    </row>
    <row r="352" spans="1:10" ht="20.4">
      <c r="A352" s="87" t="s">
        <v>55</v>
      </c>
      <c r="B352" s="8" t="s">
        <v>84</v>
      </c>
      <c r="C352" s="88" t="s">
        <v>72</v>
      </c>
      <c r="D352" s="86">
        <v>26</v>
      </c>
      <c r="E352" s="59">
        <f>'MAIN BANK BUIDLING '!E484</f>
        <v>0</v>
      </c>
      <c r="F352" s="63">
        <f>E352*D352</f>
        <v>0</v>
      </c>
      <c r="G352" s="180"/>
      <c r="H352" s="181"/>
      <c r="I352" s="180"/>
      <c r="J352" s="181"/>
    </row>
    <row r="353" spans="1:6" ht="12.75">
      <c r="A353" s="87"/>
      <c r="B353" s="8" t="s">
        <v>431</v>
      </c>
      <c r="C353" s="87"/>
      <c r="D353" s="86"/>
      <c r="E353" s="59"/>
      <c r="F353" s="68"/>
    </row>
    <row r="354" spans="1:6" ht="12.75">
      <c r="A354" s="87"/>
      <c r="B354" s="27"/>
      <c r="C354" s="87"/>
      <c r="D354" s="86"/>
      <c r="E354" s="59"/>
      <c r="F354" s="68"/>
    </row>
    <row r="355" spans="1:10" ht="12.75">
      <c r="A355" s="87" t="s">
        <v>56</v>
      </c>
      <c r="B355" s="27" t="s">
        <v>121</v>
      </c>
      <c r="C355" s="87" t="s">
        <v>19</v>
      </c>
      <c r="D355" s="86">
        <v>15</v>
      </c>
      <c r="E355" s="59">
        <f>'MAIN BANK BUIDLING '!E487</f>
        <v>0</v>
      </c>
      <c r="F355" s="63">
        <f>E355*D355</f>
        <v>0</v>
      </c>
      <c r="G355" s="180"/>
      <c r="H355" s="181"/>
      <c r="I355" s="180"/>
      <c r="J355" s="181"/>
    </row>
    <row r="356" spans="1:6" ht="12.75">
      <c r="A356" s="87"/>
      <c r="B356" s="27"/>
      <c r="C356" s="87"/>
      <c r="D356" s="86"/>
      <c r="E356" s="59"/>
      <c r="F356" s="68"/>
    </row>
    <row r="357" spans="1:6" ht="12.75">
      <c r="A357" s="87"/>
      <c r="B357" s="108" t="s">
        <v>100</v>
      </c>
      <c r="C357" s="87"/>
      <c r="D357" s="86"/>
      <c r="E357" s="59"/>
      <c r="F357" s="68"/>
    </row>
    <row r="358" spans="1:6" ht="12.75">
      <c r="A358" s="87" t="s">
        <v>57</v>
      </c>
      <c r="B358" s="85" t="s">
        <v>319</v>
      </c>
      <c r="C358" s="87"/>
      <c r="D358" s="86"/>
      <c r="E358" s="59"/>
      <c r="F358" s="68"/>
    </row>
    <row r="359" spans="1:10" ht="20.4">
      <c r="A359" s="87"/>
      <c r="B359" s="85" t="s">
        <v>101</v>
      </c>
      <c r="C359" s="88" t="s">
        <v>72</v>
      </c>
      <c r="D359" s="86">
        <f>D352</f>
        <v>26</v>
      </c>
      <c r="E359" s="59">
        <f>'MAIN BANK BUIDLING '!E491</f>
        <v>0</v>
      </c>
      <c r="F359" s="63">
        <f>E359*D359</f>
        <v>0</v>
      </c>
      <c r="G359" s="180"/>
      <c r="H359" s="181"/>
      <c r="I359" s="180"/>
      <c r="J359" s="181"/>
    </row>
    <row r="360" spans="1:6" ht="12.75">
      <c r="A360" s="87"/>
      <c r="B360" s="85"/>
      <c r="C360" s="88"/>
      <c r="D360" s="86"/>
      <c r="E360" s="59"/>
      <c r="F360" s="63"/>
    </row>
    <row r="361" spans="1:10" ht="12.75">
      <c r="A361" s="87" t="s">
        <v>54</v>
      </c>
      <c r="B361" s="85" t="str">
        <f>B355</f>
        <v>Reveal not less than 200mm wide</v>
      </c>
      <c r="C361" s="88" t="str">
        <f>C355</f>
        <v>m</v>
      </c>
      <c r="D361" s="86">
        <f>D355</f>
        <v>15</v>
      </c>
      <c r="E361" s="59">
        <f>'MAIN BANK BUIDLING '!E493</f>
        <v>0</v>
      </c>
      <c r="F361" s="63">
        <f>E361*D361</f>
        <v>0</v>
      </c>
      <c r="G361" s="180"/>
      <c r="H361" s="181"/>
      <c r="I361" s="180"/>
      <c r="J361" s="181"/>
    </row>
    <row r="362" spans="1:6" ht="12.75">
      <c r="A362" s="87"/>
      <c r="B362" s="85"/>
      <c r="C362" s="88"/>
      <c r="D362" s="86"/>
      <c r="E362" s="59"/>
      <c r="F362" s="63"/>
    </row>
    <row r="363" spans="1:6" ht="12.75">
      <c r="A363" s="87"/>
      <c r="B363" s="85"/>
      <c r="C363" s="88"/>
      <c r="D363" s="86"/>
      <c r="E363" s="59"/>
      <c r="F363" s="63"/>
    </row>
    <row r="364" spans="1:6" ht="12.75">
      <c r="A364" s="87"/>
      <c r="B364" s="85"/>
      <c r="C364" s="88"/>
      <c r="D364" s="86"/>
      <c r="E364" s="59"/>
      <c r="F364" s="63"/>
    </row>
    <row r="365" spans="1:6" ht="12.75">
      <c r="A365" s="87"/>
      <c r="B365" s="95" t="s">
        <v>10</v>
      </c>
      <c r="C365" s="88"/>
      <c r="D365" s="86"/>
      <c r="E365" s="59"/>
      <c r="F365" s="64">
        <f>SUM(F328:F361)</f>
        <v>0</v>
      </c>
    </row>
    <row r="366" spans="1:6" ht="12.75">
      <c r="A366" s="87"/>
      <c r="B366" s="85"/>
      <c r="C366" s="88"/>
      <c r="D366" s="86"/>
      <c r="E366" s="59"/>
      <c r="F366" s="63"/>
    </row>
    <row r="367" spans="1:6" ht="21" customHeight="1">
      <c r="A367" s="82" t="s">
        <v>0</v>
      </c>
      <c r="B367" s="82" t="s">
        <v>1</v>
      </c>
      <c r="C367" s="82" t="s">
        <v>2</v>
      </c>
      <c r="D367" s="83" t="s">
        <v>3</v>
      </c>
      <c r="E367" s="84" t="s">
        <v>231</v>
      </c>
      <c r="F367" s="9" t="s">
        <v>232</v>
      </c>
    </row>
    <row r="368" spans="1:6" ht="21" customHeight="1">
      <c r="A368" s="82"/>
      <c r="B368" s="89" t="s">
        <v>39</v>
      </c>
      <c r="C368" s="87"/>
      <c r="D368" s="11"/>
      <c r="E368" s="11"/>
      <c r="F368" s="9"/>
    </row>
    <row r="369" spans="1:6" ht="21" customHeight="1">
      <c r="A369" s="82"/>
      <c r="B369" s="28" t="s">
        <v>557</v>
      </c>
      <c r="C369" s="87"/>
      <c r="D369" s="11"/>
      <c r="E369" s="11"/>
      <c r="F369" s="9"/>
    </row>
    <row r="370" spans="1:10" ht="21" customHeight="1">
      <c r="A370" s="82"/>
      <c r="B370" s="27" t="s">
        <v>558</v>
      </c>
      <c r="C370" s="88" t="s">
        <v>72</v>
      </c>
      <c r="D370" s="148">
        <v>4</v>
      </c>
      <c r="E370" s="11"/>
      <c r="F370" s="11">
        <f>D370*E370</f>
        <v>0</v>
      </c>
      <c r="G370" s="180"/>
      <c r="H370" s="181"/>
      <c r="I370" s="180"/>
      <c r="J370" s="181"/>
    </row>
    <row r="371" spans="1:6" ht="21" customHeight="1">
      <c r="A371" s="82" t="s">
        <v>4</v>
      </c>
      <c r="B371" s="85" t="s">
        <v>559</v>
      </c>
      <c r="C371" s="88"/>
      <c r="D371" s="148"/>
      <c r="E371" s="11"/>
      <c r="F371" s="11"/>
    </row>
    <row r="372" spans="1:6" ht="21" customHeight="1">
      <c r="A372" s="82"/>
      <c r="B372" s="85"/>
      <c r="C372" s="88"/>
      <c r="D372" s="148"/>
      <c r="E372" s="11"/>
      <c r="F372" s="11"/>
    </row>
    <row r="373" spans="1:6" ht="21" customHeight="1">
      <c r="A373" s="82"/>
      <c r="B373" s="26" t="s">
        <v>560</v>
      </c>
      <c r="C373" s="87"/>
      <c r="D373" s="148"/>
      <c r="E373" s="11"/>
      <c r="F373" s="11"/>
    </row>
    <row r="374" spans="1:10" ht="21" customHeight="1">
      <c r="A374" s="82" t="s">
        <v>50</v>
      </c>
      <c r="B374" s="85" t="s">
        <v>561</v>
      </c>
      <c r="C374" s="87" t="s">
        <v>19</v>
      </c>
      <c r="D374" s="148">
        <v>18</v>
      </c>
      <c r="E374" s="11"/>
      <c r="F374" s="11">
        <f>D374*E374</f>
        <v>0</v>
      </c>
      <c r="G374" s="180"/>
      <c r="H374" s="181"/>
      <c r="I374" s="180"/>
      <c r="J374" s="181"/>
    </row>
    <row r="375" spans="1:6" ht="21" customHeight="1">
      <c r="A375" s="82"/>
      <c r="B375" s="85"/>
      <c r="C375" s="87"/>
      <c r="D375" s="11"/>
      <c r="E375" s="11"/>
      <c r="F375" s="9"/>
    </row>
    <row r="376" spans="1:6" ht="12.75">
      <c r="A376" s="87"/>
      <c r="B376" s="60" t="s">
        <v>44</v>
      </c>
      <c r="C376" s="87"/>
      <c r="D376" s="86"/>
      <c r="E376" s="59"/>
      <c r="F376" s="63"/>
    </row>
    <row r="377" spans="1:6" ht="12.75">
      <c r="A377" s="87"/>
      <c r="B377" s="89" t="s">
        <v>223</v>
      </c>
      <c r="C377" s="87"/>
      <c r="D377" s="86"/>
      <c r="E377" s="59"/>
      <c r="F377" s="63"/>
    </row>
    <row r="378" spans="1:6" ht="12.75">
      <c r="A378" s="87"/>
      <c r="B378" s="89" t="s">
        <v>224</v>
      </c>
      <c r="C378" s="87"/>
      <c r="D378" s="86"/>
      <c r="E378" s="59"/>
      <c r="F378" s="63"/>
    </row>
    <row r="379" spans="1:10" ht="20.4">
      <c r="A379" s="87" t="s">
        <v>51</v>
      </c>
      <c r="B379" s="85" t="s">
        <v>120</v>
      </c>
      <c r="C379" s="88" t="s">
        <v>72</v>
      </c>
      <c r="D379" s="86">
        <f>D333</f>
        <v>10</v>
      </c>
      <c r="E379" s="59">
        <f>'GATE HOUSE'!E305</f>
        <v>0</v>
      </c>
      <c r="F379" s="63">
        <f>E379*D379</f>
        <v>0</v>
      </c>
      <c r="G379" s="180"/>
      <c r="H379" s="181"/>
      <c r="I379" s="180"/>
      <c r="J379" s="181"/>
    </row>
    <row r="380" spans="1:6" ht="12.75">
      <c r="A380" s="87"/>
      <c r="B380" s="85"/>
      <c r="C380" s="88"/>
      <c r="D380" s="86"/>
      <c r="E380" s="59"/>
      <c r="F380" s="63"/>
    </row>
    <row r="381" spans="1:10" ht="12.75">
      <c r="A381" s="87" t="s">
        <v>52</v>
      </c>
      <c r="B381" s="27" t="s">
        <v>102</v>
      </c>
      <c r="C381" s="87" t="s">
        <v>19</v>
      </c>
      <c r="D381" s="86">
        <v>5</v>
      </c>
      <c r="E381" s="59">
        <f>E379*0.2</f>
        <v>0</v>
      </c>
      <c r="F381" s="63">
        <f>E381*D381</f>
        <v>0</v>
      </c>
      <c r="G381" s="180"/>
      <c r="H381" s="181"/>
      <c r="I381" s="180"/>
      <c r="J381" s="181"/>
    </row>
    <row r="382" spans="1:6" ht="12.75">
      <c r="A382" s="87"/>
      <c r="B382" s="27"/>
      <c r="C382" s="87"/>
      <c r="D382" s="86"/>
      <c r="E382" s="59"/>
      <c r="F382" s="63"/>
    </row>
    <row r="383" spans="1:6" ht="12.75">
      <c r="A383" s="87"/>
      <c r="B383" s="60" t="s">
        <v>42</v>
      </c>
      <c r="C383" s="88"/>
      <c r="D383" s="86"/>
      <c r="E383" s="59"/>
      <c r="F383" s="63"/>
    </row>
    <row r="384" spans="1:10" ht="20.4">
      <c r="A384" s="155" t="s">
        <v>53</v>
      </c>
      <c r="B384" s="27" t="s">
        <v>134</v>
      </c>
      <c r="C384" s="88" t="s">
        <v>72</v>
      </c>
      <c r="D384" s="86">
        <v>25</v>
      </c>
      <c r="E384" s="59">
        <f>'GATE HOUSE'!E299</f>
        <v>0</v>
      </c>
      <c r="F384" s="63">
        <f>E384*D384</f>
        <v>0</v>
      </c>
      <c r="G384" s="180"/>
      <c r="H384" s="181"/>
      <c r="I384" s="180"/>
      <c r="J384" s="181"/>
    </row>
    <row r="385" spans="1:6" ht="12.75">
      <c r="A385" s="152"/>
      <c r="B385" s="27" t="s">
        <v>133</v>
      </c>
      <c r="C385" s="87"/>
      <c r="D385" s="86"/>
      <c r="E385" s="59"/>
      <c r="F385" s="68"/>
    </row>
    <row r="386" spans="1:6" ht="12.75">
      <c r="A386" s="152"/>
      <c r="B386" s="27"/>
      <c r="C386" s="87"/>
      <c r="D386" s="86"/>
      <c r="E386" s="59"/>
      <c r="F386" s="68"/>
    </row>
    <row r="387" spans="1:6" ht="12.75">
      <c r="A387" s="152"/>
      <c r="B387" s="28" t="s">
        <v>557</v>
      </c>
      <c r="C387" s="87"/>
      <c r="D387" s="11"/>
      <c r="E387" s="11"/>
      <c r="F387" s="9"/>
    </row>
    <row r="388" spans="1:10" ht="20.4">
      <c r="A388" s="152"/>
      <c r="B388" s="27" t="s">
        <v>558</v>
      </c>
      <c r="C388" s="88" t="s">
        <v>72</v>
      </c>
      <c r="D388" s="148">
        <v>9</v>
      </c>
      <c r="E388" s="11">
        <f>E370</f>
        <v>0</v>
      </c>
      <c r="F388" s="11">
        <f>D388*E388</f>
        <v>0</v>
      </c>
      <c r="G388" s="180"/>
      <c r="H388" s="181"/>
      <c r="I388" s="180"/>
      <c r="J388" s="181"/>
    </row>
    <row r="389" spans="1:6" ht="12.75">
      <c r="A389" s="152" t="s">
        <v>55</v>
      </c>
      <c r="B389" s="85" t="s">
        <v>559</v>
      </c>
      <c r="C389" s="88"/>
      <c r="D389" s="148"/>
      <c r="E389" s="11"/>
      <c r="F389" s="11"/>
    </row>
    <row r="390" spans="1:6" ht="12.75">
      <c r="A390" s="152"/>
      <c r="B390" s="85"/>
      <c r="C390" s="88"/>
      <c r="D390" s="148"/>
      <c r="E390" s="11"/>
      <c r="F390" s="11"/>
    </row>
    <row r="391" spans="1:6" ht="12.75">
      <c r="A391" s="152"/>
      <c r="B391" s="26" t="s">
        <v>560</v>
      </c>
      <c r="C391" s="87"/>
      <c r="D391" s="148"/>
      <c r="E391" s="11"/>
      <c r="F391" s="11"/>
    </row>
    <row r="392" spans="1:10" ht="12.75">
      <c r="A392" s="152" t="s">
        <v>56</v>
      </c>
      <c r="B392" s="85" t="s">
        <v>561</v>
      </c>
      <c r="C392" s="87" t="s">
        <v>19</v>
      </c>
      <c r="D392" s="148">
        <v>40</v>
      </c>
      <c r="E392" s="11"/>
      <c r="F392" s="11">
        <f>D392*E392</f>
        <v>0</v>
      </c>
      <c r="G392" s="180"/>
      <c r="H392" s="181"/>
      <c r="I392" s="180"/>
      <c r="J392" s="181"/>
    </row>
    <row r="393" spans="1:6" ht="12.75">
      <c r="A393" s="87"/>
      <c r="B393" s="28"/>
      <c r="C393" s="87"/>
      <c r="D393" s="86"/>
      <c r="E393" s="59"/>
      <c r="F393" s="63"/>
    </row>
    <row r="394" spans="1:6" ht="12.75">
      <c r="A394" s="87"/>
      <c r="B394" s="60" t="s">
        <v>44</v>
      </c>
      <c r="C394" s="87"/>
      <c r="D394" s="86"/>
      <c r="E394" s="59"/>
      <c r="F394" s="63"/>
    </row>
    <row r="395" spans="1:6" ht="12.75">
      <c r="A395" s="87"/>
      <c r="B395" s="89" t="s">
        <v>123</v>
      </c>
      <c r="C395" s="87"/>
      <c r="D395" s="86"/>
      <c r="E395" s="59"/>
      <c r="F395" s="63"/>
    </row>
    <row r="396" spans="1:6" ht="12.75">
      <c r="A396" s="87"/>
      <c r="B396" s="89" t="s">
        <v>316</v>
      </c>
      <c r="C396" s="87"/>
      <c r="D396" s="86"/>
      <c r="E396" s="59"/>
      <c r="F396" s="63"/>
    </row>
    <row r="397" spans="1:10" ht="20.4">
      <c r="A397" s="87" t="s">
        <v>57</v>
      </c>
      <c r="B397" s="85" t="s">
        <v>43</v>
      </c>
      <c r="C397" s="88" t="s">
        <v>72</v>
      </c>
      <c r="D397" s="86">
        <f>D384</f>
        <v>25</v>
      </c>
      <c r="E397" s="59"/>
      <c r="F397" s="63">
        <f>E397*D397</f>
        <v>0</v>
      </c>
      <c r="G397" s="180"/>
      <c r="H397" s="181"/>
      <c r="I397" s="180"/>
      <c r="J397" s="181"/>
    </row>
    <row r="398" spans="1:6" ht="12.75">
      <c r="A398" s="87"/>
      <c r="B398" s="85"/>
      <c r="C398" s="87"/>
      <c r="D398" s="86"/>
      <c r="E398" s="59"/>
      <c r="F398" s="63"/>
    </row>
    <row r="399" spans="1:6" ht="12.75">
      <c r="A399" s="87"/>
      <c r="B399" s="27"/>
      <c r="C399" s="88"/>
      <c r="D399" s="86"/>
      <c r="E399" s="59"/>
      <c r="F399" s="63"/>
    </row>
    <row r="400" spans="1:6" ht="12.75">
      <c r="A400" s="87"/>
      <c r="B400" s="27"/>
      <c r="C400" s="87"/>
      <c r="D400" s="86"/>
      <c r="E400" s="59"/>
      <c r="F400" s="63"/>
    </row>
    <row r="401" spans="1:6" ht="12.75">
      <c r="A401" s="87"/>
      <c r="B401" s="27"/>
      <c r="C401" s="88"/>
      <c r="D401" s="86"/>
      <c r="E401" s="59"/>
      <c r="F401" s="63"/>
    </row>
    <row r="402" spans="1:6" ht="12.75">
      <c r="A402" s="87"/>
      <c r="B402" s="27"/>
      <c r="C402" s="87"/>
      <c r="D402" s="86"/>
      <c r="E402" s="59"/>
      <c r="F402" s="63"/>
    </row>
    <row r="403" spans="1:6" ht="12.75">
      <c r="A403" s="87"/>
      <c r="B403" s="85"/>
      <c r="C403" s="87"/>
      <c r="D403" s="86"/>
      <c r="E403" s="59"/>
      <c r="F403" s="63"/>
    </row>
    <row r="404" spans="1:6" ht="12.75">
      <c r="A404" s="87"/>
      <c r="B404" s="85"/>
      <c r="C404" s="87"/>
      <c r="D404" s="86"/>
      <c r="E404" s="59"/>
      <c r="F404" s="63"/>
    </row>
    <row r="405" spans="1:6" ht="12.75">
      <c r="A405" s="87"/>
      <c r="B405" s="95" t="s">
        <v>10</v>
      </c>
      <c r="C405" s="87"/>
      <c r="D405" s="86"/>
      <c r="E405" s="59"/>
      <c r="F405" s="64">
        <f>SUM(F370:F404)</f>
        <v>0</v>
      </c>
    </row>
    <row r="406" spans="1:6" ht="12.75">
      <c r="A406" s="87"/>
      <c r="B406" s="85"/>
      <c r="C406" s="88"/>
      <c r="D406" s="86"/>
      <c r="E406" s="59"/>
      <c r="F406" s="63"/>
    </row>
    <row r="407" spans="1:6" ht="12.75">
      <c r="A407" s="87"/>
      <c r="B407" s="93" t="s">
        <v>65</v>
      </c>
      <c r="C407" s="88"/>
      <c r="D407" s="86"/>
      <c r="E407" s="59"/>
      <c r="F407" s="63"/>
    </row>
    <row r="408" spans="1:6" ht="12.75">
      <c r="A408" s="87"/>
      <c r="B408" s="85"/>
      <c r="C408" s="88"/>
      <c r="D408" s="86"/>
      <c r="E408" s="59"/>
      <c r="F408" s="63"/>
    </row>
    <row r="409" spans="1:6" ht="12.75">
      <c r="A409" s="87"/>
      <c r="B409" s="103" t="s">
        <v>116</v>
      </c>
      <c r="C409" s="88"/>
      <c r="D409" s="86"/>
      <c r="E409" s="59"/>
      <c r="F409" s="63">
        <f>F365</f>
        <v>0</v>
      </c>
    </row>
    <row r="410" spans="1:6" ht="12.75">
      <c r="A410" s="87"/>
      <c r="B410" s="103"/>
      <c r="C410" s="88"/>
      <c r="D410" s="86"/>
      <c r="E410" s="59"/>
      <c r="F410" s="63"/>
    </row>
    <row r="411" spans="1:6" ht="12.75">
      <c r="A411" s="87"/>
      <c r="B411" s="103" t="s">
        <v>114</v>
      </c>
      <c r="C411" s="88"/>
      <c r="D411" s="86"/>
      <c r="E411" s="59"/>
      <c r="F411" s="63">
        <f>F405</f>
        <v>0</v>
      </c>
    </row>
    <row r="412" spans="1:6" ht="12.75">
      <c r="A412" s="87"/>
      <c r="B412" s="103"/>
      <c r="C412" s="88"/>
      <c r="D412" s="86"/>
      <c r="E412" s="59"/>
      <c r="F412" s="63"/>
    </row>
    <row r="413" spans="1:6" ht="12.75">
      <c r="A413" s="87"/>
      <c r="B413" s="103"/>
      <c r="C413" s="88"/>
      <c r="D413" s="86"/>
      <c r="E413" s="59"/>
      <c r="F413" s="63"/>
    </row>
    <row r="414" spans="1:6" ht="12.75">
      <c r="A414" s="87"/>
      <c r="B414" s="103"/>
      <c r="C414" s="88"/>
      <c r="D414" s="86"/>
      <c r="E414" s="59"/>
      <c r="F414" s="63"/>
    </row>
    <row r="415" spans="1:6" ht="12.75">
      <c r="A415" s="87"/>
      <c r="B415" s="103"/>
      <c r="C415" s="88"/>
      <c r="D415" s="86"/>
      <c r="E415" s="59"/>
      <c r="F415" s="63"/>
    </row>
    <row r="416" spans="1:6" ht="12.75">
      <c r="A416" s="87"/>
      <c r="B416" s="103"/>
      <c r="C416" s="88"/>
      <c r="D416" s="86"/>
      <c r="E416" s="59"/>
      <c r="F416" s="63"/>
    </row>
    <row r="417" spans="1:6" ht="12.75">
      <c r="A417" s="87"/>
      <c r="B417" s="127" t="s">
        <v>136</v>
      </c>
      <c r="C417" s="88"/>
      <c r="D417" s="86"/>
      <c r="E417" s="59"/>
      <c r="F417" s="161"/>
    </row>
    <row r="418" spans="1:6" ht="12.75">
      <c r="A418" s="87"/>
      <c r="B418" s="128" t="s">
        <v>108</v>
      </c>
      <c r="C418" s="88"/>
      <c r="D418" s="86"/>
      <c r="E418" s="59"/>
      <c r="F418" s="64">
        <f>SUM(F408:F417)</f>
        <v>0</v>
      </c>
    </row>
    <row r="419" spans="1:6" ht="21" customHeight="1">
      <c r="A419" s="82" t="s">
        <v>0</v>
      </c>
      <c r="B419" s="82" t="s">
        <v>1</v>
      </c>
      <c r="C419" s="82" t="s">
        <v>2</v>
      </c>
      <c r="D419" s="83" t="s">
        <v>3</v>
      </c>
      <c r="E419" s="84" t="s">
        <v>231</v>
      </c>
      <c r="F419" s="9" t="s">
        <v>232</v>
      </c>
    </row>
    <row r="420" spans="1:6" ht="12.75">
      <c r="A420" s="82"/>
      <c r="B420" s="82"/>
      <c r="C420" s="82"/>
      <c r="D420" s="86"/>
      <c r="E420" s="59"/>
      <c r="F420" s="9"/>
    </row>
    <row r="421" spans="1:6" ht="12.75">
      <c r="A421" s="82"/>
      <c r="B421" s="82"/>
      <c r="C421" s="82"/>
      <c r="D421" s="86"/>
      <c r="E421" s="59"/>
      <c r="F421" s="9"/>
    </row>
    <row r="422" spans="1:6" ht="10.5" customHeight="1">
      <c r="A422" s="87"/>
      <c r="B422" s="28"/>
      <c r="C422" s="87"/>
      <c r="D422" s="86"/>
      <c r="E422" s="59"/>
      <c r="F422" s="63"/>
    </row>
    <row r="423" spans="1:6" ht="12.75">
      <c r="A423" s="87"/>
      <c r="B423" s="60" t="s">
        <v>45</v>
      </c>
      <c r="C423" s="87"/>
      <c r="D423" s="86"/>
      <c r="E423" s="59"/>
      <c r="F423" s="63"/>
    </row>
    <row r="424" spans="1:6" ht="9.75" customHeight="1">
      <c r="A424" s="87"/>
      <c r="B424" s="28"/>
      <c r="C424" s="87"/>
      <c r="D424" s="86"/>
      <c r="E424" s="59"/>
      <c r="F424" s="63"/>
    </row>
    <row r="425" spans="1:6" ht="12.75">
      <c r="A425" s="87"/>
      <c r="B425" s="28"/>
      <c r="C425" s="87"/>
      <c r="D425" s="86"/>
      <c r="E425" s="59"/>
      <c r="F425" s="63"/>
    </row>
    <row r="426" spans="1:6" ht="12.75">
      <c r="A426" s="87"/>
      <c r="B426" s="89" t="s">
        <v>46</v>
      </c>
      <c r="C426" s="87"/>
      <c r="D426" s="86"/>
      <c r="E426" s="59"/>
      <c r="F426" s="63"/>
    </row>
    <row r="427" spans="1:6" ht="12.75">
      <c r="A427" s="87"/>
      <c r="B427" s="89" t="s">
        <v>47</v>
      </c>
      <c r="C427" s="87"/>
      <c r="D427" s="86"/>
      <c r="E427" s="59"/>
      <c r="F427" s="63"/>
    </row>
    <row r="428" spans="1:6" ht="12.75">
      <c r="A428" s="87"/>
      <c r="B428" s="85" t="s">
        <v>226</v>
      </c>
      <c r="C428" s="87"/>
      <c r="D428" s="86"/>
      <c r="E428" s="59"/>
      <c r="F428" s="63"/>
    </row>
    <row r="429" spans="1:6" ht="12.75">
      <c r="A429" s="87"/>
      <c r="B429" s="85" t="s">
        <v>85</v>
      </c>
      <c r="C429" s="87"/>
      <c r="D429" s="86"/>
      <c r="E429" s="59"/>
      <c r="F429" s="63"/>
    </row>
    <row r="430" spans="1:10" ht="12.75">
      <c r="A430" s="87" t="s">
        <v>4</v>
      </c>
      <c r="B430" s="85" t="s">
        <v>104</v>
      </c>
      <c r="C430" s="87" t="s">
        <v>35</v>
      </c>
      <c r="D430" s="86">
        <v>2</v>
      </c>
      <c r="E430" s="59">
        <f>'MAIN BANK BUIDLING '!E585</f>
        <v>0</v>
      </c>
      <c r="F430" s="63">
        <f>E430*D430</f>
        <v>0</v>
      </c>
      <c r="G430" s="180"/>
      <c r="H430" s="181"/>
      <c r="I430" s="180"/>
      <c r="J430" s="181"/>
    </row>
    <row r="431" spans="1:6" ht="12.75">
      <c r="A431" s="87"/>
      <c r="B431" s="85" t="s">
        <v>105</v>
      </c>
      <c r="C431" s="87"/>
      <c r="D431" s="86"/>
      <c r="E431" s="59"/>
      <c r="F431" s="63"/>
    </row>
    <row r="432" spans="1:6" ht="15.75" customHeight="1">
      <c r="A432" s="87"/>
      <c r="B432" s="85"/>
      <c r="C432" s="87"/>
      <c r="D432" s="86"/>
      <c r="E432" s="59"/>
      <c r="F432" s="63"/>
    </row>
    <row r="433" spans="1:6" ht="12.75">
      <c r="A433" s="87" t="s">
        <v>50</v>
      </c>
      <c r="B433" s="85" t="s">
        <v>314</v>
      </c>
      <c r="C433" s="87"/>
      <c r="D433" s="86"/>
      <c r="E433" s="59"/>
      <c r="F433" s="63"/>
    </row>
    <row r="434" spans="1:10" ht="12.75">
      <c r="A434" s="87"/>
      <c r="B434" s="85" t="s">
        <v>315</v>
      </c>
      <c r="C434" s="87" t="s">
        <v>35</v>
      </c>
      <c r="D434" s="86">
        <v>2</v>
      </c>
      <c r="E434" s="59">
        <f>'MAIN BANK BUIDLING '!E589</f>
        <v>0</v>
      </c>
      <c r="F434" s="63">
        <f>E434*D434</f>
        <v>0</v>
      </c>
      <c r="G434" s="180"/>
      <c r="H434" s="181"/>
      <c r="I434" s="180"/>
      <c r="J434" s="181"/>
    </row>
    <row r="435" spans="1:6" ht="12.75">
      <c r="A435" s="87"/>
      <c r="B435" s="162"/>
      <c r="C435" s="87"/>
      <c r="D435" s="86"/>
      <c r="E435" s="59"/>
      <c r="F435" s="63"/>
    </row>
    <row r="436" spans="1:6" ht="12.75">
      <c r="A436" s="87"/>
      <c r="B436" s="27" t="s">
        <v>227</v>
      </c>
      <c r="C436" s="87"/>
      <c r="D436" s="86"/>
      <c r="E436" s="59"/>
      <c r="F436" s="63"/>
    </row>
    <row r="437" spans="1:10" ht="12.75">
      <c r="A437" s="87" t="s">
        <v>51</v>
      </c>
      <c r="B437" s="27" t="s">
        <v>228</v>
      </c>
      <c r="C437" s="87" t="s">
        <v>35</v>
      </c>
      <c r="D437" s="86">
        <v>2</v>
      </c>
      <c r="E437" s="59">
        <f>'MAIN BANK BUIDLING '!E592</f>
        <v>0</v>
      </c>
      <c r="F437" s="63">
        <f>E437*D437</f>
        <v>0</v>
      </c>
      <c r="G437" s="180"/>
      <c r="H437" s="181"/>
      <c r="I437" s="180"/>
      <c r="J437" s="181"/>
    </row>
    <row r="438" spans="1:6" ht="12.75">
      <c r="A438" s="87"/>
      <c r="B438" s="27" t="s">
        <v>229</v>
      </c>
      <c r="C438" s="87"/>
      <c r="D438" s="86"/>
      <c r="E438" s="59"/>
      <c r="F438" s="63"/>
    </row>
    <row r="439" spans="1:6" ht="12.75">
      <c r="A439" s="87"/>
      <c r="B439" s="162"/>
      <c r="C439" s="87"/>
      <c r="D439" s="86"/>
      <c r="E439" s="59"/>
      <c r="F439" s="63"/>
    </row>
    <row r="440" spans="1:10" ht="12.75">
      <c r="A440" s="87" t="s">
        <v>52</v>
      </c>
      <c r="B440" s="162" t="s">
        <v>110</v>
      </c>
      <c r="C440" s="87" t="s">
        <v>35</v>
      </c>
      <c r="D440" s="86">
        <v>2</v>
      </c>
      <c r="E440" s="59">
        <f>'MAIN BANK BUIDLING '!E595</f>
        <v>0</v>
      </c>
      <c r="F440" s="63">
        <f>E440*D440</f>
        <v>0</v>
      </c>
      <c r="G440" s="180"/>
      <c r="H440" s="181"/>
      <c r="I440" s="180"/>
      <c r="J440" s="181"/>
    </row>
    <row r="441" spans="1:6" ht="12.75">
      <c r="A441" s="87"/>
      <c r="B441" s="162" t="s">
        <v>49</v>
      </c>
      <c r="C441" s="87"/>
      <c r="D441" s="86"/>
      <c r="E441" s="59"/>
      <c r="F441" s="63"/>
    </row>
    <row r="442" spans="1:6" ht="14.25" customHeight="1">
      <c r="A442" s="87"/>
      <c r="B442" s="162"/>
      <c r="C442" s="87"/>
      <c r="D442" s="86"/>
      <c r="E442" s="59"/>
      <c r="F442" s="63"/>
    </row>
    <row r="443" spans="1:10" ht="12.75">
      <c r="A443" s="87" t="s">
        <v>53</v>
      </c>
      <c r="B443" s="162" t="s">
        <v>429</v>
      </c>
      <c r="C443" s="87" t="s">
        <v>35</v>
      </c>
      <c r="D443" s="86">
        <v>2</v>
      </c>
      <c r="E443" s="59">
        <f>'MAIN BANK BUIDLING '!E598</f>
        <v>0</v>
      </c>
      <c r="F443" s="63">
        <f>E443*D443</f>
        <v>0</v>
      </c>
      <c r="G443" s="180"/>
      <c r="H443" s="181"/>
      <c r="I443" s="180"/>
      <c r="J443" s="181"/>
    </row>
    <row r="444" spans="1:6" ht="13.5" customHeight="1">
      <c r="A444" s="87"/>
      <c r="B444" s="162" t="s">
        <v>430</v>
      </c>
      <c r="C444" s="87"/>
      <c r="D444" s="59"/>
      <c r="E444" s="59"/>
      <c r="F444" s="63"/>
    </row>
    <row r="445" spans="1:6" ht="13.5" customHeight="1">
      <c r="A445" s="87"/>
      <c r="B445" s="162"/>
      <c r="C445" s="87"/>
      <c r="D445" s="86"/>
      <c r="E445" s="59">
        <f>'MAIN BANK BUIDLING '!E600</f>
        <v>0</v>
      </c>
      <c r="F445" s="63"/>
    </row>
    <row r="446" spans="1:10" ht="12.75">
      <c r="A446" s="87" t="s">
        <v>55</v>
      </c>
      <c r="B446" s="162" t="s">
        <v>48</v>
      </c>
      <c r="C446" s="87" t="s">
        <v>35</v>
      </c>
      <c r="D446" s="86">
        <v>2</v>
      </c>
      <c r="E446" s="59">
        <f>'MAIN BANK BUIDLING '!E601</f>
        <v>0</v>
      </c>
      <c r="F446" s="63">
        <f>E446*D446</f>
        <v>0</v>
      </c>
      <c r="G446" s="180"/>
      <c r="H446" s="181"/>
      <c r="I446" s="180"/>
      <c r="J446" s="181"/>
    </row>
    <row r="447" spans="1:6" ht="13.5" customHeight="1">
      <c r="A447" s="87"/>
      <c r="B447" s="162"/>
      <c r="C447" s="87"/>
      <c r="D447" s="86"/>
      <c r="E447" s="59"/>
      <c r="F447" s="63"/>
    </row>
    <row r="448" spans="1:10" ht="12.75">
      <c r="A448" s="87" t="s">
        <v>56</v>
      </c>
      <c r="B448" s="27" t="s">
        <v>122</v>
      </c>
      <c r="C448" s="87" t="s">
        <v>35</v>
      </c>
      <c r="D448" s="86">
        <v>2</v>
      </c>
      <c r="E448" s="59">
        <f>'MAIN BANK BUIDLING '!E603</f>
        <v>0</v>
      </c>
      <c r="F448" s="63">
        <f>E448*D448</f>
        <v>0</v>
      </c>
      <c r="G448" s="180"/>
      <c r="H448" s="181"/>
      <c r="I448" s="180"/>
      <c r="J448" s="181"/>
    </row>
    <row r="449" spans="1:6" ht="12.75">
      <c r="A449" s="87"/>
      <c r="B449" s="27"/>
      <c r="C449" s="87"/>
      <c r="D449" s="86"/>
      <c r="E449" s="59"/>
      <c r="F449" s="63"/>
    </row>
    <row r="450" spans="1:10" ht="20.55" customHeight="1">
      <c r="A450" s="87" t="s">
        <v>57</v>
      </c>
      <c r="B450" s="27" t="s">
        <v>154</v>
      </c>
      <c r="C450" s="87"/>
      <c r="D450" s="86"/>
      <c r="E450" s="59" t="s">
        <v>70</v>
      </c>
      <c r="F450" s="63"/>
      <c r="G450" s="180"/>
      <c r="H450" s="181"/>
      <c r="I450" s="180"/>
      <c r="J450" s="181"/>
    </row>
    <row r="451" spans="1:6" ht="12.75">
      <c r="A451" s="87"/>
      <c r="B451" s="27" t="s">
        <v>111</v>
      </c>
      <c r="C451" s="87"/>
      <c r="D451" s="86"/>
      <c r="E451" s="59"/>
      <c r="F451" s="63"/>
    </row>
    <row r="452" spans="1:6" ht="12.75">
      <c r="A452" s="87"/>
      <c r="B452" s="27" t="s">
        <v>112</v>
      </c>
      <c r="C452" s="87"/>
      <c r="D452" s="86"/>
      <c r="E452" s="59"/>
      <c r="F452" s="63"/>
    </row>
    <row r="453" spans="1:6" ht="12.75">
      <c r="A453" s="87"/>
      <c r="B453" s="27"/>
      <c r="C453" s="87"/>
      <c r="D453" s="86"/>
      <c r="E453" s="59"/>
      <c r="F453" s="63"/>
    </row>
    <row r="454" spans="1:10" ht="12.75">
      <c r="A454" s="87" t="s">
        <v>54</v>
      </c>
      <c r="B454" s="27" t="s">
        <v>363</v>
      </c>
      <c r="C454" s="87"/>
      <c r="D454" s="86"/>
      <c r="E454" s="59" t="s">
        <v>345</v>
      </c>
      <c r="F454" s="63"/>
      <c r="G454" s="180"/>
      <c r="H454" s="181"/>
      <c r="I454" s="180"/>
      <c r="J454" s="181"/>
    </row>
    <row r="455" spans="1:6" ht="12.75">
      <c r="A455" s="87"/>
      <c r="B455" s="27"/>
      <c r="C455" s="87"/>
      <c r="D455" s="86"/>
      <c r="E455" s="59"/>
      <c r="F455" s="63"/>
    </row>
    <row r="456" spans="1:6" ht="12.75">
      <c r="A456" s="87"/>
      <c r="B456" s="60" t="s">
        <v>156</v>
      </c>
      <c r="C456" s="87"/>
      <c r="D456" s="86"/>
      <c r="E456" s="59"/>
      <c r="F456" s="63"/>
    </row>
    <row r="457" spans="1:6" ht="12.75">
      <c r="A457" s="87"/>
      <c r="B457" s="27" t="s">
        <v>157</v>
      </c>
      <c r="C457" s="87"/>
      <c r="D457" s="86"/>
      <c r="E457" s="59"/>
      <c r="F457" s="63"/>
    </row>
    <row r="458" spans="1:10" ht="12.75">
      <c r="A458" s="87" t="s">
        <v>58</v>
      </c>
      <c r="B458" s="27" t="s">
        <v>159</v>
      </c>
      <c r="C458" s="87"/>
      <c r="D458" s="86"/>
      <c r="E458" s="59" t="s">
        <v>345</v>
      </c>
      <c r="F458" s="63"/>
      <c r="G458" s="180"/>
      <c r="H458" s="181"/>
      <c r="I458" s="180"/>
      <c r="J458" s="181"/>
    </row>
    <row r="459" spans="1:6" ht="15" customHeight="1">
      <c r="A459" s="87"/>
      <c r="B459" s="27" t="s">
        <v>158</v>
      </c>
      <c r="C459" s="87"/>
      <c r="D459" s="86"/>
      <c r="E459" s="59"/>
      <c r="F459" s="63"/>
    </row>
    <row r="460" spans="1:6" ht="15" customHeight="1">
      <c r="A460" s="87"/>
      <c r="B460" s="27"/>
      <c r="C460" s="87"/>
      <c r="D460" s="86"/>
      <c r="E460" s="59"/>
      <c r="F460" s="63"/>
    </row>
    <row r="461" spans="1:6" ht="15" customHeight="1">
      <c r="A461" s="87"/>
      <c r="B461" s="27"/>
      <c r="C461" s="87"/>
      <c r="D461" s="86"/>
      <c r="E461" s="59"/>
      <c r="F461" s="11"/>
    </row>
    <row r="462" spans="1:6" ht="15" customHeight="1">
      <c r="A462" s="87"/>
      <c r="B462" s="27"/>
      <c r="C462" s="87"/>
      <c r="D462" s="86"/>
      <c r="E462" s="59"/>
      <c r="F462" s="63"/>
    </row>
    <row r="463" spans="1:6" ht="15" customHeight="1">
      <c r="A463" s="87"/>
      <c r="B463" s="27"/>
      <c r="C463" s="87"/>
      <c r="D463" s="86"/>
      <c r="E463" s="59"/>
      <c r="F463" s="63"/>
    </row>
    <row r="464" spans="1:6" ht="15" customHeight="1">
      <c r="A464" s="87"/>
      <c r="B464" s="27"/>
      <c r="C464" s="87"/>
      <c r="D464" s="86"/>
      <c r="E464" s="59"/>
      <c r="F464" s="63"/>
    </row>
    <row r="465" spans="1:6" ht="15" customHeight="1">
      <c r="A465" s="87"/>
      <c r="B465" s="27"/>
      <c r="C465" s="87"/>
      <c r="D465" s="86"/>
      <c r="E465" s="59"/>
      <c r="F465" s="63"/>
    </row>
    <row r="466" spans="1:6" ht="15" customHeight="1">
      <c r="A466" s="87"/>
      <c r="B466" s="163"/>
      <c r="C466" s="87"/>
      <c r="D466" s="86"/>
      <c r="E466" s="59"/>
      <c r="F466" s="63"/>
    </row>
    <row r="467" spans="1:6" ht="12.75">
      <c r="A467" s="87"/>
      <c r="B467" s="60" t="s">
        <v>45</v>
      </c>
      <c r="C467" s="87"/>
      <c r="D467" s="86"/>
      <c r="E467" s="59"/>
      <c r="F467" s="63"/>
    </row>
    <row r="468" spans="1:6" ht="12.75">
      <c r="A468" s="87"/>
      <c r="B468" s="27" t="s">
        <v>66</v>
      </c>
      <c r="C468" s="87"/>
      <c r="D468" s="86"/>
      <c r="E468" s="59"/>
      <c r="F468" s="64">
        <f>SUM(F422:F467)</f>
        <v>0</v>
      </c>
    </row>
    <row r="469" spans="1:6" ht="21" customHeight="1">
      <c r="A469" s="82" t="s">
        <v>0</v>
      </c>
      <c r="B469" s="82" t="s">
        <v>1</v>
      </c>
      <c r="C469" s="82" t="s">
        <v>2</v>
      </c>
      <c r="D469" s="83" t="s">
        <v>3</v>
      </c>
      <c r="E469" s="84" t="s">
        <v>231</v>
      </c>
      <c r="F469" s="9" t="s">
        <v>232</v>
      </c>
    </row>
    <row r="470" spans="1:6" ht="17.4">
      <c r="A470" s="82"/>
      <c r="B470" s="82"/>
      <c r="C470" s="82"/>
      <c r="D470" s="83"/>
      <c r="E470" s="84"/>
      <c r="F470" s="9"/>
    </row>
    <row r="471" spans="1:6" ht="17.4">
      <c r="A471" s="82"/>
      <c r="B471" s="26" t="s">
        <v>161</v>
      </c>
      <c r="C471" s="82"/>
      <c r="D471" s="83"/>
      <c r="E471" s="84"/>
      <c r="F471" s="9"/>
    </row>
    <row r="472" spans="1:10" ht="12.75">
      <c r="A472" s="82" t="s">
        <v>4</v>
      </c>
      <c r="B472" s="164" t="s">
        <v>562</v>
      </c>
      <c r="C472" s="82"/>
      <c r="D472" s="83"/>
      <c r="E472" s="84" t="s">
        <v>70</v>
      </c>
      <c r="F472" s="9"/>
      <c r="G472" s="180"/>
      <c r="H472" s="181"/>
      <c r="I472" s="180"/>
      <c r="J472" s="181"/>
    </row>
    <row r="473" spans="1:6" ht="12.75">
      <c r="A473" s="82"/>
      <c r="B473" s="141" t="s">
        <v>563</v>
      </c>
      <c r="C473" s="82"/>
      <c r="D473" s="83"/>
      <c r="E473" s="84"/>
      <c r="F473" s="9"/>
    </row>
    <row r="474" spans="1:6" ht="12.75">
      <c r="A474" s="87"/>
      <c r="B474" s="60"/>
      <c r="C474" s="87"/>
      <c r="D474" s="86"/>
      <c r="E474" s="59"/>
      <c r="F474" s="63"/>
    </row>
    <row r="475" spans="1:6" ht="12.75">
      <c r="A475" s="87"/>
      <c r="B475" s="62" t="s">
        <v>161</v>
      </c>
      <c r="C475" s="87"/>
      <c r="D475" s="86"/>
      <c r="E475" s="59"/>
      <c r="F475" s="63"/>
    </row>
    <row r="476" spans="1:6" ht="12.75">
      <c r="A476" s="87"/>
      <c r="B476" s="103" t="str">
        <f>B468</f>
        <v xml:space="preserve">                                                    :Carried to Summary</v>
      </c>
      <c r="C476" s="87"/>
      <c r="D476" s="86"/>
      <c r="E476" s="59"/>
      <c r="F476" s="64">
        <f>SUM(F472:F475)</f>
        <v>0</v>
      </c>
    </row>
    <row r="477" spans="1:6" ht="12.75">
      <c r="A477" s="87"/>
      <c r="B477" s="27"/>
      <c r="C477" s="87"/>
      <c r="D477" s="86"/>
      <c r="E477" s="59"/>
      <c r="F477" s="63"/>
    </row>
    <row r="478" spans="1:6" ht="12.75">
      <c r="A478" s="87"/>
      <c r="B478" s="27"/>
      <c r="C478" s="87"/>
      <c r="D478" s="86"/>
      <c r="E478" s="59"/>
      <c r="F478" s="63"/>
    </row>
    <row r="479" spans="1:6" ht="21" customHeight="1">
      <c r="A479" s="82" t="s">
        <v>0</v>
      </c>
      <c r="B479" s="82" t="s">
        <v>1</v>
      </c>
      <c r="C479" s="82" t="s">
        <v>2</v>
      </c>
      <c r="D479" s="83" t="s">
        <v>3</v>
      </c>
      <c r="E479" s="84" t="s">
        <v>231</v>
      </c>
      <c r="F479" s="9" t="s">
        <v>232</v>
      </c>
    </row>
    <row r="480" spans="1:6" ht="12.75">
      <c r="A480" s="82"/>
      <c r="B480" s="82"/>
      <c r="C480" s="82"/>
      <c r="D480" s="86"/>
      <c r="E480" s="11"/>
      <c r="F480" s="64"/>
    </row>
    <row r="481" spans="1:6" ht="12.75">
      <c r="A481" s="87"/>
      <c r="B481" s="60" t="s">
        <v>207</v>
      </c>
      <c r="C481" s="87"/>
      <c r="D481" s="86"/>
      <c r="E481" s="11"/>
      <c r="F481" s="70"/>
    </row>
    <row r="482" spans="1:6" ht="12.75">
      <c r="A482" s="87"/>
      <c r="B482" s="27" t="s">
        <v>208</v>
      </c>
      <c r="C482" s="87"/>
      <c r="D482" s="86"/>
      <c r="E482" s="11"/>
      <c r="F482" s="70"/>
    </row>
    <row r="483" spans="1:10" ht="12.75">
      <c r="A483" s="87" t="s">
        <v>4</v>
      </c>
      <c r="B483" s="27" t="s">
        <v>209</v>
      </c>
      <c r="C483" s="87" t="s">
        <v>35</v>
      </c>
      <c r="D483" s="86">
        <v>3</v>
      </c>
      <c r="E483" s="11">
        <f>'MAIN BANK BUIDLING '!E814</f>
        <v>0</v>
      </c>
      <c r="F483" s="63">
        <f>E483*D483</f>
        <v>0</v>
      </c>
      <c r="G483" s="180"/>
      <c r="H483" s="181"/>
      <c r="I483" s="180"/>
      <c r="J483" s="181"/>
    </row>
    <row r="484" spans="1:6" ht="12.75">
      <c r="A484" s="87"/>
      <c r="B484" s="27" t="s">
        <v>210</v>
      </c>
      <c r="C484" s="87"/>
      <c r="D484" s="86"/>
      <c r="E484" s="11"/>
      <c r="F484" s="70"/>
    </row>
    <row r="485" spans="1:6" ht="12.75">
      <c r="A485" s="87"/>
      <c r="B485" s="27" t="s">
        <v>211</v>
      </c>
      <c r="C485" s="87"/>
      <c r="D485" s="86"/>
      <c r="E485" s="11"/>
      <c r="F485" s="70"/>
    </row>
    <row r="486" spans="1:6" ht="12.75">
      <c r="A486" s="87"/>
      <c r="B486" s="27"/>
      <c r="C486" s="87"/>
      <c r="D486" s="86"/>
      <c r="E486" s="11"/>
      <c r="F486" s="70"/>
    </row>
    <row r="487" spans="1:6" ht="12.75">
      <c r="A487" s="87" t="s">
        <v>50</v>
      </c>
      <c r="B487" s="27" t="s">
        <v>212</v>
      </c>
      <c r="C487" s="87"/>
      <c r="D487" s="86"/>
      <c r="E487" s="11"/>
      <c r="F487" s="70"/>
    </row>
    <row r="488" spans="1:10" ht="12.75">
      <c r="A488" s="87"/>
      <c r="B488" s="27" t="s">
        <v>213</v>
      </c>
      <c r="C488" s="87"/>
      <c r="D488" s="86"/>
      <c r="E488" s="11" t="s">
        <v>345</v>
      </c>
      <c r="F488" s="70"/>
      <c r="G488" s="180"/>
      <c r="H488" s="181"/>
      <c r="I488" s="180"/>
      <c r="J488" s="181"/>
    </row>
    <row r="489" spans="1:6" ht="12.75">
      <c r="A489" s="87"/>
      <c r="B489" s="27" t="s">
        <v>214</v>
      </c>
      <c r="C489" s="87"/>
      <c r="D489" s="86"/>
      <c r="E489" s="11"/>
      <c r="F489" s="70"/>
    </row>
    <row r="490" spans="1:6" ht="12.75">
      <c r="A490" s="87"/>
      <c r="B490" s="27"/>
      <c r="C490" s="87"/>
      <c r="D490" s="83"/>
      <c r="E490" s="11"/>
      <c r="F490" s="70"/>
    </row>
    <row r="491" spans="1:6" ht="12.75">
      <c r="A491" s="88"/>
      <c r="B491" s="97"/>
      <c r="C491" s="88"/>
      <c r="D491" s="86"/>
      <c r="E491" s="50"/>
      <c r="F491" s="71"/>
    </row>
    <row r="492" spans="1:6" ht="12.75">
      <c r="A492" s="88"/>
      <c r="B492" s="101"/>
      <c r="C492" s="88"/>
      <c r="D492" s="86"/>
      <c r="E492" s="50"/>
      <c r="F492" s="71"/>
    </row>
    <row r="493" spans="1:6" ht="12.75">
      <c r="A493" s="88"/>
      <c r="B493" s="101"/>
      <c r="C493" s="88"/>
      <c r="D493" s="86"/>
      <c r="E493" s="50"/>
      <c r="F493" s="63"/>
    </row>
    <row r="494" spans="1:6" ht="12.75">
      <c r="A494" s="88"/>
      <c r="B494" s="101"/>
      <c r="C494" s="88"/>
      <c r="D494" s="86"/>
      <c r="E494" s="50"/>
      <c r="F494" s="71"/>
    </row>
    <row r="495" spans="1:6" ht="12.75">
      <c r="A495" s="88"/>
      <c r="B495" s="101"/>
      <c r="C495" s="88"/>
      <c r="D495" s="86"/>
      <c r="E495" s="50"/>
      <c r="F495" s="71"/>
    </row>
    <row r="496" spans="1:6" ht="12.75">
      <c r="A496" s="88"/>
      <c r="B496" s="95"/>
      <c r="C496" s="88"/>
      <c r="D496" s="86"/>
      <c r="E496" s="50"/>
      <c r="F496" s="72"/>
    </row>
    <row r="497" spans="1:6" ht="12.75">
      <c r="A497" s="88"/>
      <c r="B497" s="89"/>
      <c r="C497" s="88"/>
      <c r="D497" s="86"/>
      <c r="E497" s="50"/>
      <c r="F497" s="71"/>
    </row>
    <row r="498" spans="1:6" ht="12.75">
      <c r="A498" s="88"/>
      <c r="B498" s="101"/>
      <c r="C498" s="88"/>
      <c r="D498" s="86"/>
      <c r="E498" s="50"/>
      <c r="F498" s="71"/>
    </row>
    <row r="499" spans="1:6" ht="12.75">
      <c r="A499" s="88"/>
      <c r="B499" s="165"/>
      <c r="C499" s="88"/>
      <c r="D499" s="86"/>
      <c r="E499" s="50"/>
      <c r="F499" s="71"/>
    </row>
    <row r="500" spans="1:6" ht="12.75">
      <c r="A500" s="88"/>
      <c r="B500" s="101"/>
      <c r="C500" s="88"/>
      <c r="D500" s="86"/>
      <c r="E500" s="50"/>
      <c r="F500" s="71"/>
    </row>
    <row r="501" spans="1:6" ht="12.75">
      <c r="A501" s="88"/>
      <c r="B501" s="166"/>
      <c r="C501" s="88"/>
      <c r="D501" s="86"/>
      <c r="E501" s="50"/>
      <c r="F501" s="71"/>
    </row>
    <row r="502" spans="1:6" ht="12.75">
      <c r="A502" s="88"/>
      <c r="B502" s="166"/>
      <c r="C502" s="88"/>
      <c r="D502" s="86"/>
      <c r="E502" s="50"/>
      <c r="F502" s="71"/>
    </row>
    <row r="503" spans="1:6" ht="12.75">
      <c r="A503" s="88"/>
      <c r="B503" s="166"/>
      <c r="C503" s="88"/>
      <c r="D503" s="86"/>
      <c r="E503" s="50"/>
      <c r="F503" s="71"/>
    </row>
    <row r="504" spans="1:6" ht="12.75">
      <c r="A504" s="88"/>
      <c r="B504" s="166"/>
      <c r="C504" s="88"/>
      <c r="D504" s="86"/>
      <c r="E504" s="50"/>
      <c r="F504" s="71"/>
    </row>
    <row r="505" spans="1:6" ht="12.75">
      <c r="A505" s="88"/>
      <c r="B505" s="166"/>
      <c r="C505" s="88"/>
      <c r="D505" s="86"/>
      <c r="E505" s="50"/>
      <c r="F505" s="71"/>
    </row>
    <row r="506" spans="1:6" ht="12.75">
      <c r="A506" s="88"/>
      <c r="B506" s="166"/>
      <c r="C506" s="88"/>
      <c r="D506" s="86"/>
      <c r="E506" s="50"/>
      <c r="F506" s="71"/>
    </row>
    <row r="507" spans="1:6" ht="12.75">
      <c r="A507" s="88"/>
      <c r="B507" s="166"/>
      <c r="C507" s="88"/>
      <c r="D507" s="86"/>
      <c r="E507" s="50"/>
      <c r="F507" s="71"/>
    </row>
    <row r="508" spans="1:6" ht="12.75">
      <c r="A508" s="88"/>
      <c r="B508" s="166"/>
      <c r="C508" s="88"/>
      <c r="D508" s="86"/>
      <c r="E508" s="50"/>
      <c r="F508" s="71"/>
    </row>
    <row r="509" spans="1:6" ht="12.75">
      <c r="A509" s="88"/>
      <c r="B509" s="166"/>
      <c r="C509" s="88"/>
      <c r="D509" s="86"/>
      <c r="E509" s="50"/>
      <c r="F509" s="71"/>
    </row>
    <row r="510" spans="1:6" ht="12.75">
      <c r="A510" s="88"/>
      <c r="B510" s="166"/>
      <c r="C510" s="88"/>
      <c r="D510" s="86"/>
      <c r="E510" s="50"/>
      <c r="F510" s="71"/>
    </row>
    <row r="511" spans="1:6" ht="12.75">
      <c r="A511" s="88"/>
      <c r="B511" s="101"/>
      <c r="C511" s="88"/>
      <c r="D511" s="86"/>
      <c r="E511" s="50"/>
      <c r="F511" s="71"/>
    </row>
    <row r="512" spans="1:10" ht="12.75">
      <c r="A512" s="88"/>
      <c r="B512" s="167" t="s">
        <v>215</v>
      </c>
      <c r="C512" s="88"/>
      <c r="D512" s="86"/>
      <c r="E512" s="50"/>
      <c r="F512" s="72">
        <f>SUM(F481:F511)</f>
        <v>0</v>
      </c>
      <c r="G512" s="180"/>
      <c r="H512" s="181"/>
      <c r="I512" s="180"/>
      <c r="J512" s="181"/>
    </row>
    <row r="513" spans="1:6" ht="12.75">
      <c r="A513" s="88"/>
      <c r="B513" s="167"/>
      <c r="C513" s="88"/>
      <c r="D513" s="86"/>
      <c r="E513" s="50"/>
      <c r="F513" s="72"/>
    </row>
    <row r="514" spans="1:6" ht="17.4">
      <c r="A514" s="28" t="s">
        <v>578</v>
      </c>
      <c r="B514" s="28"/>
      <c r="C514" s="28"/>
      <c r="D514" s="28"/>
      <c r="E514" s="84"/>
      <c r="F514" s="9" t="s">
        <v>389</v>
      </c>
    </row>
    <row r="515" spans="1:6" ht="12.75">
      <c r="A515" s="28"/>
      <c r="B515" s="28"/>
      <c r="C515" s="28"/>
      <c r="D515" s="28"/>
      <c r="E515" s="59"/>
      <c r="F515" s="9" t="s">
        <v>321</v>
      </c>
    </row>
    <row r="516" spans="1:6" ht="17.4">
      <c r="A516" s="26"/>
      <c r="B516" s="26"/>
      <c r="C516" s="26"/>
      <c r="D516" s="26"/>
      <c r="E516" s="84"/>
      <c r="F516" s="168"/>
    </row>
    <row r="517" spans="1:6" ht="12.75">
      <c r="A517" s="27"/>
      <c r="B517" s="60" t="s">
        <v>103</v>
      </c>
      <c r="C517" s="87"/>
      <c r="D517" s="86"/>
      <c r="E517" s="59"/>
      <c r="F517" s="129"/>
    </row>
    <row r="518" spans="1:6" ht="12.75">
      <c r="A518" s="27"/>
      <c r="B518" s="60"/>
      <c r="C518" s="87"/>
      <c r="D518" s="86"/>
      <c r="E518" s="59"/>
      <c r="F518" s="129"/>
    </row>
    <row r="519" spans="1:6" ht="12.75">
      <c r="A519" s="27"/>
      <c r="B519" s="60" t="s">
        <v>103</v>
      </c>
      <c r="C519" s="87"/>
      <c r="D519" s="125"/>
      <c r="E519" s="129"/>
      <c r="F519" s="129"/>
    </row>
    <row r="520" spans="1:6" ht="12.75">
      <c r="A520" s="27"/>
      <c r="B520" s="60"/>
      <c r="C520" s="87"/>
      <c r="D520" s="125"/>
      <c r="E520" s="129"/>
      <c r="F520" s="129"/>
    </row>
    <row r="521" spans="1:10" ht="12.75">
      <c r="A521" s="27"/>
      <c r="B521" s="27" t="s">
        <v>11</v>
      </c>
      <c r="C521" s="87"/>
      <c r="D521" s="125"/>
      <c r="E521" s="129"/>
      <c r="F521" s="129">
        <f>F199</f>
        <v>0</v>
      </c>
      <c r="G521" s="180"/>
      <c r="H521" s="181"/>
      <c r="I521" s="180"/>
      <c r="J521" s="181"/>
    </row>
    <row r="522" spans="1:6" ht="12.75">
      <c r="A522" s="27"/>
      <c r="B522" s="27"/>
      <c r="C522" s="87"/>
      <c r="D522" s="125"/>
      <c r="E522" s="129"/>
      <c r="F522" s="129"/>
    </row>
    <row r="523" spans="1:6" ht="12.75">
      <c r="A523" s="27"/>
      <c r="B523" s="85" t="s">
        <v>21</v>
      </c>
      <c r="C523" s="87"/>
      <c r="D523" s="125"/>
      <c r="E523" s="129"/>
      <c r="F523" s="129">
        <f>F245</f>
        <v>0</v>
      </c>
    </row>
    <row r="524" spans="1:6" ht="12.75">
      <c r="A524" s="27"/>
      <c r="B524" s="27"/>
      <c r="C524" s="87"/>
      <c r="D524" s="125"/>
      <c r="E524" s="129"/>
      <c r="F524" s="129"/>
    </row>
    <row r="525" spans="1:6" ht="12.75">
      <c r="A525" s="27"/>
      <c r="B525" s="85" t="s">
        <v>28</v>
      </c>
      <c r="C525" s="87"/>
      <c r="D525" s="125"/>
      <c r="E525" s="129"/>
      <c r="F525" s="129">
        <f>F264</f>
        <v>0</v>
      </c>
    </row>
    <row r="526" spans="1:6" ht="12.75">
      <c r="A526" s="27"/>
      <c r="B526" s="27"/>
      <c r="C526" s="87"/>
      <c r="D526" s="125"/>
      <c r="E526" s="129"/>
      <c r="F526" s="129"/>
    </row>
    <row r="527" spans="1:6" ht="12.75">
      <c r="A527" s="27"/>
      <c r="B527" s="85" t="s">
        <v>217</v>
      </c>
      <c r="C527" s="87"/>
      <c r="D527" s="125"/>
      <c r="E527" s="129"/>
      <c r="F527" s="129">
        <f>F297</f>
        <v>0</v>
      </c>
    </row>
    <row r="528" spans="1:6" ht="12.75">
      <c r="A528" s="27"/>
      <c r="B528" s="169"/>
      <c r="C528" s="87"/>
      <c r="D528" s="125"/>
      <c r="E528" s="129"/>
      <c r="F528" s="129"/>
    </row>
    <row r="529" spans="1:6" ht="12.75">
      <c r="A529" s="27"/>
      <c r="B529" s="85" t="s">
        <v>565</v>
      </c>
      <c r="C529" s="87"/>
      <c r="D529" s="125"/>
      <c r="E529" s="129"/>
      <c r="F529" s="129">
        <f>F325</f>
        <v>0</v>
      </c>
    </row>
    <row r="530" spans="1:6" ht="12.75">
      <c r="A530" s="27"/>
      <c r="B530" s="163"/>
      <c r="C530" s="87"/>
      <c r="D530" s="125"/>
      <c r="E530" s="129"/>
      <c r="F530" s="129"/>
    </row>
    <row r="531" spans="1:6" ht="12.75">
      <c r="A531" s="27"/>
      <c r="B531" s="85" t="s">
        <v>37</v>
      </c>
      <c r="C531" s="87"/>
      <c r="D531" s="125"/>
      <c r="E531" s="129"/>
      <c r="F531" s="129">
        <f>F418</f>
        <v>0</v>
      </c>
    </row>
    <row r="532" spans="1:6" ht="12.75">
      <c r="A532" s="27"/>
      <c r="B532" s="163"/>
      <c r="C532" s="87"/>
      <c r="D532" s="125"/>
      <c r="E532" s="129"/>
      <c r="F532" s="129"/>
    </row>
    <row r="533" spans="1:6" ht="12.75">
      <c r="A533" s="27"/>
      <c r="B533" s="85" t="s">
        <v>219</v>
      </c>
      <c r="C533" s="87"/>
      <c r="D533" s="125"/>
      <c r="E533" s="129"/>
      <c r="F533" s="129"/>
    </row>
    <row r="534" spans="1:6" ht="12.75">
      <c r="A534" s="27"/>
      <c r="B534" s="85" t="s">
        <v>109</v>
      </c>
      <c r="C534" s="87"/>
      <c r="D534" s="125"/>
      <c r="E534" s="129"/>
      <c r="F534" s="129"/>
    </row>
    <row r="535" spans="1:6" ht="12.75">
      <c r="A535" s="27"/>
      <c r="B535" s="103"/>
      <c r="C535" s="87"/>
      <c r="D535" s="125"/>
      <c r="E535" s="129"/>
      <c r="F535" s="129"/>
    </row>
    <row r="536" spans="1:6" ht="12.75">
      <c r="A536" s="27"/>
      <c r="B536" s="85" t="s">
        <v>221</v>
      </c>
      <c r="C536" s="87"/>
      <c r="D536" s="125"/>
      <c r="E536" s="129"/>
      <c r="F536" s="129">
        <f>F476</f>
        <v>0</v>
      </c>
    </row>
    <row r="537" spans="1:6" ht="12.75">
      <c r="A537" s="27"/>
      <c r="B537" s="103"/>
      <c r="C537" s="87"/>
      <c r="D537" s="125"/>
      <c r="E537" s="129"/>
      <c r="F537" s="129"/>
    </row>
    <row r="538" spans="1:6" ht="12.75">
      <c r="A538" s="27"/>
      <c r="B538" s="85" t="s">
        <v>220</v>
      </c>
      <c r="C538" s="87"/>
      <c r="D538" s="125"/>
      <c r="E538" s="129"/>
      <c r="F538" s="129">
        <f>F512</f>
        <v>0</v>
      </c>
    </row>
    <row r="539" spans="1:6" ht="12.75">
      <c r="A539" s="27"/>
      <c r="B539" s="85"/>
      <c r="C539" s="87"/>
      <c r="D539" s="125"/>
      <c r="E539" s="129"/>
      <c r="F539" s="129"/>
    </row>
    <row r="540" spans="1:10" ht="12.75">
      <c r="A540" s="87"/>
      <c r="B540" s="62" t="s">
        <v>67</v>
      </c>
      <c r="C540" s="87"/>
      <c r="D540" s="86"/>
      <c r="E540" s="59"/>
      <c r="F540" s="126">
        <f>SUM(F517:F539)</f>
        <v>0</v>
      </c>
      <c r="G540" s="180"/>
      <c r="H540" s="181"/>
      <c r="I540" s="180"/>
      <c r="J540" s="181"/>
    </row>
    <row r="541" spans="1:6" ht="12.75">
      <c r="A541" s="87"/>
      <c r="B541" s="27"/>
      <c r="C541" s="87"/>
      <c r="D541" s="86"/>
      <c r="E541" s="59"/>
      <c r="F541" s="126"/>
    </row>
    <row r="542" spans="1:6" ht="12.75">
      <c r="A542" s="87"/>
      <c r="B542" s="28"/>
      <c r="C542" s="87"/>
      <c r="D542" s="86"/>
      <c r="E542" s="59"/>
      <c r="F542" s="126"/>
    </row>
    <row r="543" spans="1:6" ht="12.75">
      <c r="A543" s="87"/>
      <c r="B543" s="26"/>
      <c r="C543" s="87"/>
      <c r="D543" s="86"/>
      <c r="E543" s="59"/>
      <c r="F543" s="126"/>
    </row>
    <row r="544" spans="1:6" ht="12.75">
      <c r="A544" s="87"/>
      <c r="B544" s="28"/>
      <c r="C544" s="87"/>
      <c r="D544" s="86"/>
      <c r="E544" s="59"/>
      <c r="F544" s="126"/>
    </row>
    <row r="545" spans="1:6" ht="12.75">
      <c r="A545" s="152"/>
      <c r="B545" s="28"/>
      <c r="C545" s="87"/>
      <c r="D545" s="86"/>
      <c r="E545" s="59"/>
      <c r="F545" s="126"/>
    </row>
    <row r="546" spans="1:6" ht="12.75">
      <c r="A546" s="152"/>
      <c r="B546" s="28"/>
      <c r="C546" s="87"/>
      <c r="D546" s="86"/>
      <c r="E546" s="59"/>
      <c r="F546" s="126"/>
    </row>
    <row r="547" spans="1:6" ht="12.75">
      <c r="A547" s="152"/>
      <c r="B547" s="28"/>
      <c r="C547" s="87"/>
      <c r="D547" s="86"/>
      <c r="E547" s="59"/>
      <c r="F547" s="126"/>
    </row>
    <row r="548" spans="1:6" ht="12.75">
      <c r="A548" s="152"/>
      <c r="B548" s="28"/>
      <c r="C548" s="87"/>
      <c r="D548" s="86"/>
      <c r="E548" s="59"/>
      <c r="F548" s="126"/>
    </row>
    <row r="549" spans="1:6" ht="12.75">
      <c r="A549" s="152"/>
      <c r="B549" s="62"/>
      <c r="C549" s="87"/>
      <c r="D549" s="86"/>
      <c r="E549" s="59"/>
      <c r="F549" s="126"/>
    </row>
    <row r="550" spans="1:6" ht="12.75">
      <c r="A550" s="152"/>
      <c r="B550" s="62"/>
      <c r="C550" s="87"/>
      <c r="D550" s="130"/>
      <c r="E550" s="59"/>
      <c r="F550" s="126"/>
    </row>
    <row r="551" spans="1:6" ht="12.75">
      <c r="A551" s="152"/>
      <c r="B551" s="62"/>
      <c r="C551" s="87"/>
      <c r="D551" s="170"/>
      <c r="E551" s="59"/>
      <c r="F551" s="126"/>
    </row>
    <row r="552" spans="1:6" ht="12.75">
      <c r="A552" s="152"/>
      <c r="B552" s="62"/>
      <c r="C552" s="87"/>
      <c r="D552" s="130"/>
      <c r="E552" s="59"/>
      <c r="F552" s="126"/>
    </row>
    <row r="553" ht="12.75">
      <c r="E553" s="136"/>
    </row>
  </sheetData>
  <mergeCells count="6">
    <mergeCell ref="K65:K85"/>
    <mergeCell ref="A20:F20"/>
    <mergeCell ref="B22:F22"/>
    <mergeCell ref="A24:F24"/>
    <mergeCell ref="A26:F26"/>
    <mergeCell ref="A28:F28"/>
  </mergeCells>
  <printOptions/>
  <pageMargins left="0.31496062992126" right="0.196850393700787" top="0.393700787401575" bottom="0.433070866141732" header="0.236220472440945" footer="0.236220472440945"/>
  <pageSetup firstPageNumber="1" useFirstPageNumber="1" horizontalDpi="600" verticalDpi="600" orientation="portrait" paperSize="9" scale="52" r:id="rId1"/>
  <headerFooter differentFirst="1" alignWithMargins="0">
    <oddHeader>&amp;LBILL OF QUANTITIES FOR PROPOSED UBA BANK, KONO BRANCH
 &amp;RMay 2023</oddHeader>
    <oddFooter>&amp;C&amp;P</oddFooter>
  </headerFooter>
  <rowBreaks count="13" manualBreakCount="13">
    <brk id="62" max="16383" man="1"/>
    <brk id="118" max="16383" man="1"/>
    <brk id="163" max="16383" man="1"/>
    <brk id="205" max="16383" man="1"/>
    <brk id="246" max="16383" man="1"/>
    <brk id="265" max="16383" man="1"/>
    <brk id="297" max="16383" man="1"/>
    <brk id="325" max="16383" man="1"/>
    <brk id="366" max="16383" man="1"/>
    <brk id="418" max="16383" man="1"/>
    <brk id="468" max="16383" man="1"/>
    <brk id="478" max="16383" man="1"/>
    <brk id="51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view="pageBreakPreview" zoomScaleSheetLayoutView="100" zoomScalePageLayoutView="32" workbookViewId="0" topLeftCell="A75">
      <selection activeCell="H77" sqref="H77"/>
    </sheetView>
  </sheetViews>
  <sheetFormatPr defaultColWidth="9.140625" defaultRowHeight="12.75"/>
  <cols>
    <col min="1" max="1" width="7.28125" style="4" customWidth="1"/>
    <col min="2" max="2" width="62.57421875" style="24" customWidth="1"/>
    <col min="3" max="4" width="16.140625" style="51" customWidth="1"/>
    <col min="5" max="5" width="15.140625" style="38" customWidth="1"/>
    <col min="6" max="6" width="26.57421875" style="1" customWidth="1"/>
  </cols>
  <sheetData>
    <row r="1" ht="12.75">
      <c r="F1" s="33"/>
    </row>
    <row r="2" ht="12.75">
      <c r="F2" s="33"/>
    </row>
    <row r="3" ht="12.75">
      <c r="F3" s="33"/>
    </row>
    <row r="4" ht="12.75">
      <c r="F4" s="33"/>
    </row>
    <row r="5" ht="12.75">
      <c r="F5" s="33"/>
    </row>
    <row r="6" ht="12.75">
      <c r="F6" s="33"/>
    </row>
    <row r="7" ht="12.75">
      <c r="F7" s="33"/>
    </row>
    <row r="8" ht="12.75">
      <c r="F8" s="33"/>
    </row>
    <row r="9" ht="12.75">
      <c r="F9" s="33"/>
    </row>
    <row r="10" ht="12.75">
      <c r="F10" s="33"/>
    </row>
    <row r="11" ht="12.75">
      <c r="F11" s="33"/>
    </row>
    <row r="12" ht="12.75">
      <c r="F12" s="33"/>
    </row>
    <row r="13" ht="12.75">
      <c r="F13" s="33"/>
    </row>
    <row r="14" ht="12.75">
      <c r="F14" s="33"/>
    </row>
    <row r="15" ht="12.75">
      <c r="F15" s="33"/>
    </row>
    <row r="16" ht="12.75">
      <c r="F16" s="33"/>
    </row>
    <row r="17" ht="12.75">
      <c r="F17" s="33"/>
    </row>
    <row r="18" ht="12.75">
      <c r="F18" s="33"/>
    </row>
    <row r="19" ht="12.75">
      <c r="F19" s="33"/>
    </row>
    <row r="20" spans="2:6" ht="22.8">
      <c r="B20" s="57"/>
      <c r="C20" s="56"/>
      <c r="D20" s="56"/>
      <c r="E20" s="53"/>
      <c r="F20" s="54"/>
    </row>
    <row r="21" spans="1:6" ht="22.8">
      <c r="A21" s="283" t="s">
        <v>390</v>
      </c>
      <c r="B21" s="283"/>
      <c r="C21" s="283"/>
      <c r="D21" s="283"/>
      <c r="E21" s="283"/>
      <c r="F21" s="283"/>
    </row>
    <row r="22" spans="2:6" ht="22.8">
      <c r="B22" s="57"/>
      <c r="C22" s="56"/>
      <c r="D22" s="56"/>
      <c r="E22" s="53"/>
      <c r="F22" s="54"/>
    </row>
    <row r="23" spans="2:6" ht="22.8">
      <c r="B23" s="57"/>
      <c r="C23" s="56"/>
      <c r="D23" s="56"/>
      <c r="E23" s="53"/>
      <c r="F23" s="54"/>
    </row>
    <row r="24" spans="2:6" ht="22.8">
      <c r="B24" s="57"/>
      <c r="C24" s="56"/>
      <c r="D24" s="56"/>
      <c r="E24" s="53"/>
      <c r="F24" s="54"/>
    </row>
    <row r="25" ht="12.75">
      <c r="F25" s="33"/>
    </row>
    <row r="26" ht="12.75">
      <c r="F26" s="33"/>
    </row>
    <row r="27" ht="12.75">
      <c r="F27" s="33"/>
    </row>
    <row r="28" ht="12.75">
      <c r="F28" s="33"/>
    </row>
    <row r="29" ht="12.75">
      <c r="F29" s="33"/>
    </row>
    <row r="30" ht="12.75">
      <c r="F30" s="33"/>
    </row>
    <row r="31" ht="12.75">
      <c r="F31" s="33"/>
    </row>
    <row r="32" ht="12.75">
      <c r="F32" s="33"/>
    </row>
    <row r="33" ht="12.75">
      <c r="F33" s="33"/>
    </row>
    <row r="34" ht="12.75">
      <c r="F34" s="33"/>
    </row>
    <row r="35" ht="12.75">
      <c r="F35" s="33"/>
    </row>
    <row r="36" ht="12.75">
      <c r="F36" s="33"/>
    </row>
    <row r="37" ht="12.75">
      <c r="F37" s="33"/>
    </row>
    <row r="38" ht="12.75">
      <c r="F38" s="33"/>
    </row>
    <row r="39" ht="12.75">
      <c r="F39" s="33"/>
    </row>
    <row r="40" ht="12.75">
      <c r="F40" s="33"/>
    </row>
    <row r="41" ht="12.75">
      <c r="F41" s="33"/>
    </row>
    <row r="42" ht="12.75">
      <c r="F42" s="33"/>
    </row>
    <row r="43" ht="12.75">
      <c r="F43" s="33"/>
    </row>
    <row r="44" ht="12.75">
      <c r="F44" s="33"/>
    </row>
    <row r="45" ht="12.75">
      <c r="F45" s="33"/>
    </row>
    <row r="46" ht="12.75">
      <c r="F46" s="33"/>
    </row>
    <row r="47" ht="12.75">
      <c r="F47" s="33"/>
    </row>
    <row r="48" ht="12.75">
      <c r="F48" s="33"/>
    </row>
    <row r="49" ht="12.75">
      <c r="F49" s="33"/>
    </row>
    <row r="50" ht="12.75">
      <c r="F50" s="33"/>
    </row>
    <row r="51" ht="12.75">
      <c r="F51" s="33"/>
    </row>
    <row r="52" ht="12.75">
      <c r="F52" s="33"/>
    </row>
    <row r="53" ht="12.75">
      <c r="F53" s="33"/>
    </row>
    <row r="54" ht="12.75">
      <c r="F54" s="33"/>
    </row>
    <row r="55" ht="12.75">
      <c r="F55" s="33"/>
    </row>
    <row r="56" spans="1:6" ht="17.4">
      <c r="A56" s="5" t="s">
        <v>375</v>
      </c>
      <c r="B56" s="5"/>
      <c r="C56" s="5"/>
      <c r="D56" s="5"/>
      <c r="E56" s="39"/>
      <c r="F56" s="9" t="s">
        <v>389</v>
      </c>
    </row>
    <row r="57" spans="1:6" ht="12.75">
      <c r="A57" s="5" t="s">
        <v>392</v>
      </c>
      <c r="B57" s="5"/>
      <c r="C57" s="5"/>
      <c r="D57" s="5"/>
      <c r="E57" s="40"/>
      <c r="F57" s="9" t="s">
        <v>321</v>
      </c>
    </row>
    <row r="58" spans="1:6" ht="12.75">
      <c r="A58" s="5"/>
      <c r="B58" s="5"/>
      <c r="C58" s="5"/>
      <c r="D58" s="5"/>
      <c r="E58" s="40"/>
      <c r="F58" s="9"/>
    </row>
    <row r="59" spans="1:6" ht="12.75">
      <c r="A59" s="5"/>
      <c r="B59" s="5"/>
      <c r="C59" s="5"/>
      <c r="D59" s="5"/>
      <c r="E59" s="40"/>
      <c r="F59" s="9"/>
    </row>
    <row r="60" spans="1:6" ht="17.4">
      <c r="A60" s="2"/>
      <c r="B60" s="2"/>
      <c r="C60" s="2"/>
      <c r="D60" s="2"/>
      <c r="E60" s="45"/>
      <c r="F60" s="29"/>
    </row>
    <row r="61" spans="1:6" ht="12.75">
      <c r="A61" s="8"/>
      <c r="B61" s="12" t="s">
        <v>390</v>
      </c>
      <c r="C61" s="10"/>
      <c r="D61" s="10"/>
      <c r="E61" s="46"/>
      <c r="F61" s="31"/>
    </row>
    <row r="62" spans="1:6" ht="12.75">
      <c r="A62" s="8"/>
      <c r="B62" s="12"/>
      <c r="C62" s="10"/>
      <c r="D62" s="10"/>
      <c r="E62" s="46"/>
      <c r="F62" s="31"/>
    </row>
    <row r="63" spans="1:6" ht="12.75">
      <c r="A63" s="8"/>
      <c r="B63" s="12"/>
      <c r="C63" s="10"/>
      <c r="D63" s="30"/>
      <c r="E63" s="31"/>
      <c r="F63" s="31"/>
    </row>
    <row r="64" spans="1:6" ht="12.75">
      <c r="A64" s="8"/>
      <c r="B64" s="8" t="s">
        <v>391</v>
      </c>
      <c r="C64" s="10"/>
      <c r="D64" s="30"/>
      <c r="E64" s="31"/>
      <c r="F64" s="31">
        <f>'MAIN BANK BUIDLING '!F875</f>
        <v>0</v>
      </c>
    </row>
    <row r="65" spans="1:6" ht="12.75">
      <c r="A65" s="8"/>
      <c r="B65" s="8"/>
      <c r="C65" s="10"/>
      <c r="D65" s="30"/>
      <c r="E65" s="31"/>
      <c r="F65" s="31"/>
    </row>
    <row r="66" spans="1:6" ht="12.75">
      <c r="A66" s="8"/>
      <c r="B66" s="15" t="s">
        <v>605</v>
      </c>
      <c r="C66" s="10"/>
      <c r="D66" s="30"/>
      <c r="E66" s="31"/>
      <c r="F66" s="31">
        <f>'EXTERNAL WORK'!F261</f>
        <v>0</v>
      </c>
    </row>
    <row r="67" spans="1:6" ht="12.75">
      <c r="A67" s="8"/>
      <c r="B67" s="8"/>
      <c r="C67" s="10"/>
      <c r="D67" s="30"/>
      <c r="E67" s="31"/>
      <c r="F67" s="31"/>
    </row>
    <row r="68" spans="1:6" ht="12.75">
      <c r="A68" s="8"/>
      <c r="B68" s="15" t="s">
        <v>569</v>
      </c>
      <c r="C68" s="10"/>
      <c r="D68" s="30"/>
      <c r="E68" s="31"/>
      <c r="F68" s="31">
        <f>'EXTERNAL WORK'!F277</f>
        <v>0</v>
      </c>
    </row>
    <row r="69" spans="1:6" ht="12.75">
      <c r="A69" s="8"/>
      <c r="B69" s="8" t="s">
        <v>570</v>
      </c>
      <c r="C69" s="10"/>
      <c r="D69" s="30"/>
      <c r="E69" s="31"/>
      <c r="F69" s="31"/>
    </row>
    <row r="70" spans="1:6" ht="12.75">
      <c r="A70" s="8"/>
      <c r="B70" s="8"/>
      <c r="C70" s="10"/>
      <c r="D70" s="30"/>
      <c r="E70" s="31"/>
      <c r="F70" s="31"/>
    </row>
    <row r="71" spans="1:6" ht="12.75">
      <c r="A71" s="8"/>
      <c r="B71" s="8" t="s">
        <v>571</v>
      </c>
      <c r="C71" s="10"/>
      <c r="D71" s="30"/>
      <c r="E71" s="31"/>
      <c r="F71" s="31">
        <f>'OUTDOOR TOILET'!F540</f>
        <v>0</v>
      </c>
    </row>
    <row r="72" spans="1:6" ht="12.75">
      <c r="A72" s="8"/>
      <c r="B72" s="8"/>
      <c r="C72" s="10"/>
      <c r="D72" s="30"/>
      <c r="E72" s="31"/>
      <c r="F72" s="31"/>
    </row>
    <row r="73" spans="1:6" ht="12.75">
      <c r="A73" s="8"/>
      <c r="B73" s="8" t="s">
        <v>531</v>
      </c>
      <c r="C73" s="10"/>
      <c r="D73" s="30"/>
      <c r="E73" s="31"/>
      <c r="F73" s="31">
        <f>'GATE HOUSE'!F357</f>
        <v>0</v>
      </c>
    </row>
    <row r="74" spans="1:6" ht="12.75">
      <c r="A74" s="8"/>
      <c r="B74" s="8"/>
      <c r="C74" s="10"/>
      <c r="D74" s="30"/>
      <c r="E74" s="31"/>
      <c r="F74" s="31"/>
    </row>
    <row r="75" spans="1:6" ht="12.75">
      <c r="A75" s="7"/>
      <c r="B75" s="19" t="s">
        <v>67</v>
      </c>
      <c r="C75" s="10"/>
      <c r="D75" s="10"/>
      <c r="E75" s="46"/>
      <c r="F75" s="32">
        <f>SUM(F59:F74)</f>
        <v>0</v>
      </c>
    </row>
    <row r="76" spans="1:6" ht="12.75">
      <c r="A76" s="7"/>
      <c r="B76" s="8"/>
      <c r="C76" s="10"/>
      <c r="D76" s="10"/>
      <c r="E76" s="46"/>
      <c r="F76" s="32"/>
    </row>
    <row r="77" spans="1:6" ht="12.75">
      <c r="A77" s="7"/>
      <c r="B77" s="28" t="s">
        <v>142</v>
      </c>
      <c r="C77" s="10"/>
      <c r="D77" s="10"/>
      <c r="E77" s="46"/>
      <c r="F77" s="31"/>
    </row>
    <row r="78" spans="1:6" ht="12.75">
      <c r="A78" s="7"/>
      <c r="B78" s="26" t="s">
        <v>579</v>
      </c>
      <c r="C78" s="10"/>
      <c r="D78" s="10"/>
      <c r="E78" s="46"/>
      <c r="F78" s="31">
        <f>F75*7.5%</f>
        <v>0</v>
      </c>
    </row>
    <row r="79" spans="1:6" ht="12.75">
      <c r="A79" s="7"/>
      <c r="B79" s="28"/>
      <c r="C79" s="10"/>
      <c r="D79" s="10"/>
      <c r="E79" s="46"/>
      <c r="F79" s="31"/>
    </row>
    <row r="80" spans="1:6" ht="12.75">
      <c r="A80" s="20"/>
      <c r="B80" s="28" t="s">
        <v>67</v>
      </c>
      <c r="C80" s="10"/>
      <c r="D80" s="10"/>
      <c r="E80" s="46"/>
      <c r="F80" s="31">
        <f>SUM(F75:F79)</f>
        <v>0</v>
      </c>
    </row>
    <row r="81" spans="1:6" ht="12.75">
      <c r="A81" s="20"/>
      <c r="B81" s="28"/>
      <c r="C81" s="10"/>
      <c r="D81" s="10"/>
      <c r="E81" s="46"/>
      <c r="F81" s="31"/>
    </row>
    <row r="82" spans="1:6" ht="12.75">
      <c r="A82" s="20"/>
      <c r="B82" s="28" t="s">
        <v>162</v>
      </c>
      <c r="C82" s="10"/>
      <c r="D82" s="10"/>
      <c r="E82" s="46"/>
      <c r="F82" s="31"/>
    </row>
    <row r="83" spans="1:6" ht="12.75">
      <c r="A83" s="20"/>
      <c r="B83" s="28" t="s">
        <v>396</v>
      </c>
      <c r="C83" s="10"/>
      <c r="D83" s="10"/>
      <c r="E83" s="46"/>
      <c r="F83" s="32">
        <f>F80*5%</f>
        <v>0</v>
      </c>
    </row>
    <row r="84" spans="1:6" ht="12.75">
      <c r="A84" s="20"/>
      <c r="B84" s="28"/>
      <c r="C84" s="10"/>
      <c r="D84" s="10"/>
      <c r="E84" s="46"/>
      <c r="F84" s="32"/>
    </row>
    <row r="85" spans="1:6" ht="12.75">
      <c r="A85" s="20"/>
      <c r="B85" s="62" t="s">
        <v>67</v>
      </c>
      <c r="C85" s="10"/>
      <c r="D85" s="10"/>
      <c r="E85" s="46"/>
      <c r="F85" s="32">
        <f>SUM(F80:F84)</f>
        <v>0</v>
      </c>
    </row>
    <row r="86" spans="1:6" ht="12.75">
      <c r="A86" s="20"/>
      <c r="B86" s="28"/>
      <c r="C86" s="10"/>
      <c r="D86" s="10"/>
      <c r="E86" s="46"/>
      <c r="F86" s="32"/>
    </row>
    <row r="87" spans="1:6" ht="12.75">
      <c r="A87" s="20"/>
      <c r="B87" s="62" t="s">
        <v>162</v>
      </c>
      <c r="C87" s="10"/>
      <c r="D87" s="10"/>
      <c r="E87" s="46"/>
      <c r="F87" s="32"/>
    </row>
    <row r="88" spans="1:6" ht="12.75">
      <c r="A88" s="20"/>
      <c r="B88" s="62" t="s">
        <v>393</v>
      </c>
      <c r="C88" s="10"/>
      <c r="D88" s="10"/>
      <c r="E88" s="46"/>
      <c r="F88" s="32">
        <f>F85*15%</f>
        <v>0</v>
      </c>
    </row>
    <row r="89" spans="1:6" ht="12.75">
      <c r="A89" s="20"/>
      <c r="B89" s="28"/>
      <c r="C89" s="10"/>
      <c r="D89" s="10"/>
      <c r="E89" s="46"/>
      <c r="F89" s="32"/>
    </row>
    <row r="90" spans="1:6" ht="12.75">
      <c r="A90" s="20"/>
      <c r="B90" s="19" t="s">
        <v>394</v>
      </c>
      <c r="C90" s="37" t="s">
        <v>163</v>
      </c>
      <c r="D90" s="37"/>
      <c r="E90" s="46"/>
      <c r="F90" s="32">
        <f>SUM(F85:F89)</f>
        <v>0</v>
      </c>
    </row>
    <row r="91" spans="1:6" ht="12.75">
      <c r="A91" s="20"/>
      <c r="B91" s="19"/>
      <c r="C91" s="37"/>
      <c r="D91" s="37"/>
      <c r="E91" s="46"/>
      <c r="F91" s="32"/>
    </row>
    <row r="92" spans="1:6" ht="12.75">
      <c r="A92" s="20"/>
      <c r="B92" s="19"/>
      <c r="C92" s="37"/>
      <c r="D92" s="37"/>
      <c r="E92" s="46"/>
      <c r="F92" s="32"/>
    </row>
    <row r="93" spans="1:6" ht="12.75">
      <c r="A93" s="20"/>
      <c r="B93" s="19"/>
      <c r="C93" s="37"/>
      <c r="D93" s="37"/>
      <c r="E93" s="46"/>
      <c r="F93" s="32"/>
    </row>
    <row r="94" spans="1:6" ht="12.75">
      <c r="A94" s="20"/>
      <c r="B94" s="19"/>
      <c r="C94" s="37"/>
      <c r="D94" s="37"/>
      <c r="E94" s="46"/>
      <c r="F94" s="32"/>
    </row>
    <row r="95" spans="1:6" ht="12.75">
      <c r="A95" s="20"/>
      <c r="B95" s="19"/>
      <c r="C95" s="37"/>
      <c r="D95" s="37"/>
      <c r="E95" s="46"/>
      <c r="F95" s="32"/>
    </row>
    <row r="96" spans="1:6" ht="12.75">
      <c r="A96" s="20"/>
      <c r="B96" s="19"/>
      <c r="C96" s="37"/>
      <c r="D96" s="52"/>
      <c r="E96" s="46"/>
      <c r="F96" s="32"/>
    </row>
    <row r="97" spans="1:6" ht="12.75">
      <c r="A97" s="20"/>
      <c r="B97" s="19"/>
      <c r="C97" s="37"/>
      <c r="D97" s="37"/>
      <c r="E97" s="46"/>
      <c r="F97" s="32"/>
    </row>
  </sheetData>
  <mergeCells count="1">
    <mergeCell ref="A21:F21"/>
  </mergeCells>
  <printOptions/>
  <pageMargins left="0.7" right="0.7" top="0.75" bottom="0.75" header="0.3" footer="0.3"/>
  <pageSetup horizontalDpi="600" verticalDpi="600" orientation="portrait" scale="47" r:id="rId1"/>
  <rowBreaks count="1" manualBreakCount="1">
    <brk id="55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��< ? x m l   v e r s i o n = " 1 . 0 "   e n c o d i n g = " u t f - 1 6 " ? > < S w i f t T o k e n s   x m l n s : x s d = " h t t p : / / w w w . w 3 . o r g / 2 0 0 1 / X M L S c h e m a "   x m l n s : x s i = " h t t p : / / w w w . w 3 . o r g / 2 0 0 1 / X M L S c h e m a - i n s t a n c e " > < T o k e n s > < S w i f t T o k e n > < G r o u p > 7 7 0 7 e 7 c 0 - 3 f e e - 4 0 4 6 - 9 1 3 3 - 0 7 6 b 4 f 8 3 1 4 0 f < / G r o u p > < T o k e n G u i d > 5 f b 8 9 c e f - 4 9 9 0 - 4 8 6 4 - b 3 5 c - c d 3 b 1 3 3 8 e 8 1 2 < / T o k e n G u i d > < P a t h / > < D e s c r i p t i o n / > < P s D a t a / > < N a m e / > < D i g i t i z e r T y p e > A r e a < / D i g i t i z e r T y p e > < C o l o r > 0 < / C o l o r > < P r o p e r t y N a m e > Q t y < / P r o p e r t y N a m e > < P r o p e r t y F o r m u l a > [ T a k e o f f ] < / P r o p e r t y F o r m u l a > < T a r g e t F o l d e r > F o l d e r < / T a r g e t F o l d e r > < N a m e F r o m C e l l > f a l s e < / N a m e F r o m C e l l > < R a n g e > $ C $ 2 4 < / R a n g e > < F r o m C e l l A d d r e s s / > < S h e e t N a m e > S h e e t 1 < / S h e e t N a m e > < C o o r d s > < i n t > 3 < / i n t > < i n t > 2 4 < / i n t > < / C o o r d s > < / S w i f t T o k e n > < S w i f t T o k e n > < G r o u p > 2 2 9 6 7 4 e f - a a 1 6 - 4 6 2 0 - 9 1 6 f - b 5 6 b 6 8 7 e 2 3 b 7 < / G r o u p > < T o k e n G u i d > f 4 b 2 5 0 8 8 - a b 1 5 - 4 a 1 4 - a 5 f e - e b b 9 e 5 2 7 c d c 5 < / T o k e n G u i d > < P a t h / > < D e s c r i p t i o n / > < P s D a t a / > < N a m e / > < D i g i t i z e r T y p e > A r e a < / D i g i t i z e r T y p e > < C o l o r > 0 < / C o l o r > < P r o p e r t y N a m e > Q t y < / P r o p e r t y N a m e > < P r o p e r t y F o r m u l a > [ T a k e o f f ] < / P r o p e r t y F o r m u l a > < T a r g e t F o l d e r > F o l d e r < / T a r g e t F o l d e r > < N a m e F r o m C e l l > f a l s e < / N a m e F r o m C e l l > < R a n g e > $ D $ 2 4 < / R a n g e > < F r o m C e l l A d d r e s s / > < S h e e t N a m e > S h e e t 1 < / S h e e t N a m e > < C o o r d s > < i n t > 4 < / i n t > < i n t > 2 4 < / i n t > < / C o o r d s > < / S w i f t T o k e n > < S w i f t T o k e n > < G r o u p > 4 9 d a b b 9 c - 1 2 0 4 - 4 1 f 2 - 9 9 7 8 - 8 d a 9 1 f a 1 9 3 0 5 < / G r o u p > < T o k e n G u i d > 4 3 9 a 2 6 5 0 - 3 8 2 5 - 4 2 8 6 - 8 8 4 b - 8 7 5 3 c c 7 e 1 5 5 a < / T o k e n G u i d > < P a t h / > < D e s c r i p t i o n / > < P s D a t a / > < N a m e / > < D i g i t i z e r T y p e > A r e a < / D i g i t i z e r T y p e > < C o l o r > 0 < / C o l o r > < P r o p e r t y N a m e > Q t y < / P r o p e r t y N a m e > < P r o p e r t y F o r m u l a > [ T a k e o f f ] < / P r o p e r t y F o r m u l a > < T a r g e t F o l d e r > F o l d e r < / T a r g e t F o l d e r > < N a m e F r o m C e l l > f a l s e < / N a m e F r o m C e l l > < R a n g e > $ H $ 3 0 < / R a n g e > < F r o m C e l l A d d r e s s / > < S h e e t N a m e > S h e e t 1 < / S h e e t N a m e > < C o o r d s > < i n t > 8 < / i n t > < i n t > 3 0 < / i n t > < / C o o r d s > < / S w i f t T o k e n > < S w i f t T o k e n > < G r o u p > e b 0 b 5 9 d 0 - a 8 e 1 - 4 9 0 0 - 9 1 8 b - 3 3 5 6 3 6 8 a 0 b 0 2 < / G r o u p > < T o k e n G u i d > 8 a 0 c d 0 4 4 - 2 7 0 f - 4 0 6 5 - a 4 d 4 - 7 2 5 3 b 5 1 a a 6 3 5 < / T o k e n G u i d > < P a t h / > < D e s c r i p t i o n / > < P s D a t a / > < N a m e / > < D i g i t i z e r T y p e > A r e a < / D i g i t i z e r T y p e > < C o l o r > 0 < / C o l o r > < P r o p e r t y N a m e > Q t y < / P r o p e r t y N a m e > < P r o p e r t y F o r m u l a > [ T a k e o f f ] < / P r o p e r t y F o r m u l a > < T a r g e t F o l d e r > F o l d e r < / T a r g e t F o l d e r > < N a m e F r o m C e l l > f a l s e < / N a m e F r o m C e l l > < R a n g e > $ H $ 3 2 < / R a n g e > < F r o m C e l l A d d r e s s / > < S h e e t N a m e > S h e e t 1 < / S h e e t N a m e > < C o o r d s > < i n t > 8 < / i n t > < i n t > 3 2 < / i n t > < / C o o r d s > < / S w i f t T o k e n > < S w i f t T o k e n > < G r o u p > d 9 d e c 1 d c - b 4 9 4 - 4 5 9 5 - a 5 b 6 - 1 b 7 9 0 5 9 0 7 e a 0 < / G r o u p > < T o k e n G u i d > 0 6 b 9 5 3 5 4 - a 2 0 7 - 4 e 7 d - 8 9 2 0 - a 7 5 8 5 8 a 9 b 7 e 1 < / T o k e n G u i d > < P a t h / > < D e s c r i p t i o n / > < P s D a t a / > < N a m e / > < D i g i t i z e r T y p e > A r e a < / D i g i t i z e r T y p e > < C o l o r > 0 < / C o l o r > < P r o p e r t y N a m e > Q t y < / P r o p e r t y N a m e > < P r o p e r t y F o r m u l a > [ T a k e o f f ] < / P r o p e r t y F o r m u l a > < T a r g e t F o l d e r > F o l d e r < / T a r g e t F o l d e r > < N a m e F r o m C e l l > f a l s e < / N a m e F r o m C e l l > < R a n g e > $ H $ 3 3 < / R a n g e > < F r o m C e l l A d d r e s s / > < S h e e t N a m e > S h e e t 1 < / S h e e t N a m e > < C o o r d s > < i n t > 8 < / i n t > < i n t > 3 3 < / i n t > < / C o o r d s > < / S w i f t T o k e n > < S w i f t T o k e n > < G r o u p > 0 a 3 c 5 c d 4 - a 5 5 d - 4 3 f d - a 5 f a - 1 9 b d 5 7 4 f 8 e f 9 < / G r o u p > < T o k e n G u i d > 9 7 6 0 1 3 5 c - 8 1 c d - 4 e 5 8 - 9 2 a 6 - 5 3 6 5 e f 9 a d f 9 5 < / T o k e n G u i d > < P a t h / > < D e s c r i p t i o n / > < P s D a t a / > < N a m e / > < D i g i t i z e r T y p e > A r e a < / D i g i t i z e r T y p e > < C o l o r > 0 < / C o l o r > < P r o p e r t y N a m e > Q t y < / P r o p e r t y N a m e > < P r o p e r t y F o r m u l a > [ T a k e o f f ] < / P r o p e r t y F o r m u l a > < T a r g e t F o l d e r > F o l d e r < / T a r g e t F o l d e r > < N a m e F r o m C e l l > f a l s e < / N a m e F r o m C e l l > < R a n g e > $ D $ 3 8 < / R a n g e > < F r o m C e l l A d d r e s s / > < S h e e t N a m e > S h e e t 1 < / S h e e t N a m e > < C o o r d s > < i n t > 4 < / i n t > < i n t > 3 8 < / i n t > < / C o o r d s > < / S w i f t T o k e n > < S w i f t T o k e n > < G r o u p > 1 1 2 8 2 e 4 f - 5 a 0 3 - 4 4 b 8 - b 0 0 f - 1 0 f 8 6 c d 3 f 8 e e < / G r o u p > < T o k e n G u i d > d 5 7 6 1 0 d a - 2 3 a 3 - 4 1 e f - 8 e 1 7 - a 9 3 1 7 a 2 e 5 9 c 4 < / T o k e n G u i d > < P a t h / > < D e s c r i p t i o n / > < P s D a t a / > < N a m e / > < D i g i t i z e r T y p e > A r e a < / D i g i t i z e r T y p e > < C o l o r > 0 < / C o l o r > < P r o p e r t y N a m e > Q t y < / P r o p e r t y N a m e > < P r o p e r t y F o r m u l a > [ T a k e o f f ] < / P r o p e r t y F o r m u l a > < T a r g e t F o l d e r > F o l d e r < / T a r g e t F o l d e r > < N a m e F r o m C e l l > f a l s e < / N a m e F r o m C e l l > < R a n g e > $ D $ 3 9 < / R a n g e > < F r o m C e l l A d d r e s s / > < S h e e t N a m e > S h e e t 1 < / S h e e t N a m e > < C o o r d s > < i n t > 4 < / i n t > < i n t > 3 9 < / i n t > < / C o o r d s > < / S w i f t T o k e n > < S w i f t T o k e n > < G r o u p > a 7 b 0 a f 7 4 - 7 e f 3 - 4 0 0 6 - a 9 1 2 - 3 5 8 9 d d a 3 b 2 4 2 < / G r o u p > < T o k e n G u i d > e c 4 7 a 8 8 f - 4 e f 5 - 4 4 0 a - b c e f - 2 c e e 0 2 f e 3 1 0 6 < / T o k e n G u i d > < P a t h / > < D e s c r i p t i o n / > < P s D a t a / > < N a m e / > < D i g i t i z e r T y p e > A r e a < / D i g i t i z e r T y p e > < C o l o r > 0 < / C o l o r > < P r o p e r t y N a m e > Q t y < / P r o p e r t y N a m e > < P r o p e r t y F o r m u l a > [ T a k e o f f ] < / P r o p e r t y F o r m u l a > < T a r g e t F o l d e r > F o l d e r < / T a r g e t F o l d e r > < N a m e F r o m C e l l > f a l s e < / N a m e F r o m C e l l > < R a n g e > $ D $ 4 0 < / R a n g e > < F r o m C e l l A d d r e s s / > < S h e e t N a m e > S h e e t 1 < / S h e e t N a m e > < C o o r d s > < i n t > 4 < / i n t > < i n t > 4 0 < / i n t > < / C o o r d s > < / S w i f t T o k e n > < S w i f t T o k e n > < G r o u p > 3 0 3 d 9 a 9 f - a a 4 6 - 4 5 a c - 9 c 6 e - 8 6 5 1 d 3 e 8 b e c 4 < / G r o u p > < T o k e n G u i d > 0 8 c 6 5 5 1 0 - e 8 6 0 - 4 1 4 8 - 8 0 f f - 2 0 c b 2 b f c 5 6 f a < / T o k e n G u i d > < P a t h / > < D e s c r i p t i o n / > < P s D a t a / > < N a m e / > < D i g i t i z e r T y p e > A r e a < / D i g i t i z e r T y p e > < C o l o r > 0 < / C o l o r > < P r o p e r t y N a m e > Q t y < / P r o p e r t y N a m e > < P r o p e r t y F o r m u l a > [ T a k e o f f ] < / P r o p e r t y F o r m u l a > < T a r g e t F o l d e r > F o l d e r < / T a r g e t F o l d e r > < N a m e F r o m C e l l > f a l s e < / N a m e F r o m C e l l > < R a n g e > $ D $ 4 2 < / R a n g e > < F r o m C e l l A d d r e s s / > < S h e e t N a m e > S h e e t 1 < / S h e e t N a m e > < C o o r d s > < i n t > 4 < / i n t > < i n t > 4 2 < / i n t > < / C o o r d s > < / S w i f t T o k e n > < S w i f t T o k e n > < G r o u p > e f 2 e 6 9 c 4 - 2 5 0 8 - 4 6 2 3 - 9 5 4 0 - 4 0 b 1 6 0 c b b f c b < / G r o u p > < T o k e n G u i d > a c 6 5 9 9 4 2 - a 3 5 8 - 4 e 7 2 - b 4 7 0 - c f e d 9 d b 8 5 d 8 d < / T o k e n G u i d > < P a t h / > < D e s c r i p t i o n / > < P s D a t a / > < N a m e / > < D i g i t i z e r T y p e > A r e a < / D i g i t i z e r T y p e > < C o l o r > 0 < / C o l o r > < P r o p e r t y N a m e > Q t y < / P r o p e r t y N a m e > < P r o p e r t y F o r m u l a > [ T a k e o f f ] < / P r o p e r t y F o r m u l a > < T a r g e t F o l d e r > F o l d e r < / T a r g e t F o l d e r > < N a m e F r o m C e l l > f a l s e < / N a m e F r o m C e l l > < R a n g e > $ D $ 4 3 < / R a n g e > < F r o m C e l l A d d r e s s / > < S h e e t N a m e > S h e e t 1 < / S h e e t N a m e > < C o o r d s > < i n t > 4 < / i n t > < i n t > 4 3 < / i n t > < / C o o r d s > < / S w i f t T o k e n > < S w i f t T o k e n > < G r o u p > 0 0 5 8 9 9 b 2 - 1 e e 0 - 4 b a 6 - b 5 5 c - f d e a 3 d a 4 2 2 f e < / G r o u p > < T o k e n G u i d > d 4 b e 5 a c d - f a 0 1 - 4 6 f f - a 5 e f - 7 7 0 b 4 a 4 a 5 9 2 a < / T o k e n G u i d > < P a t h / > < D e s c r i p t i o n / > < P s D a t a / > < N a m e / > < D i g i t i z e r T y p e > A r e a < / D i g i t i z e r T y p e > < C o l o r > 0 < / C o l o r > < P r o p e r t y N a m e > Q t y < / P r o p e r t y N a m e > < P r o p e r t y F o r m u l a > [ T a k e o f f ] < / P r o p e r t y F o r m u l a > < T a r g e t F o l d e r > F o l d e r < / T a r g e t F o l d e r > < N a m e F r o m C e l l > f a l s e < / N a m e F r o m C e l l > < R a n g e > $ D $ 4 4 < / R a n g e > < F r o m C e l l A d d r e s s / > < S h e e t N a m e > S h e e t 1 < / S h e e t N a m e > < C o o r d s > < i n t > 4 < / i n t > < i n t > 4 4 < / i n t > < / C o o r d s > < / S w i f t T o k e n > < S w i f t T o k e n > < G r o u p > 4 1 3 d b a 9 6 - d 2 9 2 - 4 3 b 5 - 9 8 3 d - 1 0 7 0 3 4 0 a 1 5 5 9 < / G r o u p > < T o k e n G u i d > 3 8 b 9 7 4 e c - c 1 f 0 - 4 6 d 8 - a 3 d 7 - a 2 f 3 8 9 4 f 5 f 8 a < / T o k e n G u i d > < P a t h / > < D e s c r i p t i o n / > < P s D a t a / > < N a m e / > < D i g i t i z e r T y p e > A r e a < / D i g i t i z e r T y p e > < C o l o r > 0 < / C o l o r > < P r o p e r t y N a m e > Q t y < / P r o p e r t y N a m e > < P r o p e r t y F o r m u l a > [ T a k e o f f ] < / P r o p e r t y F o r m u l a > < T a r g e t F o l d e r > F o l d e r < / T a r g e t F o l d e r > < N a m e F r o m C e l l > f a l s e < / N a m e F r o m C e l l > < R a n g e > $ B $ 4 7 < / R a n g e > < F r o m C e l l A d d r e s s / > < S h e e t N a m e > S h e e t 1 < / S h e e t N a m e > < C o o r d s > < i n t > 2 < / i n t > < i n t > 4 7 < / i n t > < / C o o r d s > < / S w i f t T o k e n > < S w i f t T o k e n > < G r o u p > 1 5 4 4 c 2 4 4 - f e c e - 4 7 5 4 - 8 b f 6 - a 2 3 4 2 d 5 6 7 9 d c < / G r o u p > < T o k e n G u i d > d a 2 2 5 4 5 9 - c 1 3 3 - 4 6 5 9 - b c 9 8 - 0 0 9 5 2 d 1 9 4 9 d 9 < / T o k e n G u i d > < P a t h / > < D e s c r i p t i o n / > < P s D a t a / > < N a m e / > < D i g i t i z e r T y p e > A r e a < / D i g i t i z e r T y p e > < C o l o r > 0 < / C o l o r > < P r o p e r t y N a m e > Q t y < / P r o p e r t y N a m e > < P r o p e r t y F o r m u l a > [ T a k e o f f ] < / P r o p e r t y F o r m u l a > < T a r g e t F o l d e r > F o l d e r < / T a r g e t F o l d e r > < N a m e F r o m C e l l > f a l s e < / N a m e F r o m C e l l > < R a n g e > $ B $ 4 9 < / R a n g e > < F r o m C e l l A d d r e s s / > < S h e e t N a m e > S h e e t 1 < / S h e e t N a m e > < C o o r d s > < i n t > 2 < / i n t > < i n t > 4 9 < / i n t > < / C o o r d s > < / S w i f t T o k e n > < S w i f t T o k e n > < G r o u p > 9 e a 8 2 9 9 d - 1 a 8 4 - 4 1 b 2 - 8 5 6 3 - 2 6 c e f 1 5 a 1 c 9 5 < / G r o u p > < T o k e n G u i d > d c 2 2 b 5 1 c - e 3 5 a - 4 8 0 c - 8 1 f b - 2 e e d 9 d 2 2 3 1 7 3 < / T o k e n G u i d > < P a t h / > < D e s c r i p t i o n / > < P s D a t a / > < N a m e / > < D i g i t i z e r T y p e > A r e a < / D i g i t i z e r T y p e > < C o l o r > 0 < / C o l o r > < P r o p e r t y N a m e > Q t y < / P r o p e r t y N a m e > < P r o p e r t y F o r m u l a > [ T a k e o f f ] < / P r o p e r t y F o r m u l a > < T a r g e t F o l d e r > F o l d e r < / T a r g e t F o l d e r > < N a m e F r o m C e l l > f a l s e < / N a m e F r o m C e l l > < R a n g e > $ F $ 5 8 < / R a n g e > < F r o m C e l l A d d r e s s / > < S h e e t N a m e > S h e e t 1 < / S h e e t N a m e > < C o o r d s > < i n t > 6 < / i n t > < i n t > 5 8 < / i n t > < / C o o r d s > < / S w i f t T o k e n > < S w i f t T o k e n > < G r o u p > 1 7 9 8 9 9 8 5 - f e e e - 4 d 2 f - 8 e a c - 0 1 0 8 3 d 9 c 1 4 9 e < / G r o u p > < T o k e n G u i d > 0 5 d 6 e 1 3 e - e 4 e 4 - 4 1 4 e - 9 a 3 9 - 8 1 4 5 f b f 1 0 3 b 7 < / T o k e n G u i d > < P a t h / > < D e s c r i p t i o n / > < P s D a t a / > < N a m e / > < D i g i t i z e r T y p e > A r e a < / D i g i t i z e r T y p e > < C o l o r > 0 < / C o l o r > < P r o p e r t y N a m e > Q t y < / P r o p e r t y N a m e > < P r o p e r t y F o r m u l a > [ T a k e o f f ] < / P r o p e r t y F o r m u l a > < T a r g e t F o l d e r > F o l d e r < / T a r g e t F o l d e r > < N a m e F r o m C e l l > f a l s e < / N a m e F r o m C e l l > < R a n g e > $ E $ 2 7 6 < / R a n g e > < F r o m C e l l A d d r e s s / > < S h e e t N a m e > S h e e t 1 < / S h e e t N a m e > < C o o r d s > < i n t > 5 < / i n t > < i n t > 2 7 6 < / i n t > < / C o o r d s > < / S w i f t T o k e n > < S w i f t T o k e n > < G r o u p > 4 d 7 7 c a 7 6 - 9 1 4 b - 4 6 a 5 - b 6 c 2 - 3 5 3 a 1 3 3 9 c 6 8 e < / G r o u p > < T o k e n G u i d > 4 5 b 3 0 f f f - e d b 1 - 4 1 7 d - b 4 a 1 - 3 2 5 4 9 a 1 5 6 e a 3 < / T o k e n G u i d > < P a t h / > < D e s c r i p t i o n / > < P s D a t a / > < N a m e / > < D i g i t i z e r T y p e > A r e a < / D i g i t i z e r T y p e > < C o l o r > 0 < / C o l o r > < P r o p e r t y N a m e > Q t y < / P r o p e r t y N a m e > < P r o p e r t y F o r m u l a > [ T a k e o f f ] < / P r o p e r t y F o r m u l a > < T a r g e t F o l d e r > F o l d e r < / T a r g e t F o l d e r > < N a m e F r o m C e l l > f a l s e < / N a m e F r o m C e l l > < R a n g e > $ E $ 2 8 0 < / R a n g e > < F r o m C e l l A d d r e s s / > < S h e e t N a m e > S h e e t 1 < / S h e e t N a m e > < C o o r d s > < i n t > 5 < / i n t > < i n t > 2 8 0 < / i n t > < / C o o r d s > < / S w i f t T o k e n > < S w i f t T o k e n > < G r o u p > b 0 e a f d 3 b - e a a 1 - 4 d 7 1 - b 2 4 8 - f e 7 2 8 f 2 1 6 f 6 e < / G r o u p > < T o k e n G u i d > c 4 6 0 e c 9 c - c c d 1 - 4 8 c f - b 9 8 b - 9 0 4 5 5 c 1 1 e 3 1 f < / T o k e n G u i d > < P a t h / > < D e s c r i p t i o n / > < P s D a t a / > < N a m e / > < D i g i t i z e r T y p e > A r e a < / D i g i t i z e r T y p e > < C o l o r > 0 < / C o l o r > < P r o p e r t y N a m e > Q t y < / P r o p e r t y N a m e > < P r o p e r t y F o r m u l a > [ T a k e o f f ] < / P r o p e r t y F o r m u l a > < T a r g e t F o l d e r > F o l d e r < / T a r g e t F o l d e r > < N a m e F r o m C e l l > f a l s e < / N a m e F r o m C e l l > < R a n g e > $ E $ 2 8 3 < / R a n g e > < F r o m C e l l A d d r e s s / > < S h e e t N a m e > S h e e t 1 < / S h e e t N a m e > < C o o r d s > < i n t > 5 < / i n t > < i n t > 2 8 3 < / i n t > < / C o o r d s > < / S w i f t T o k e n > < S w i f t T o k e n > < G r o u p > 5 7 7 c 8 f 5 6 - 5 2 f 1 - 4 5 9 8 - b 6 8 7 - 1 a 3 2 8 8 2 1 0 1 f f < / G r o u p > < T o k e n G u i d > 8 f 0 d 4 5 e 0 - 9 c 5 8 - 4 7 8 9 - b a b 6 - c 0 4 5 2 0 1 6 9 e 8 b < / T o k e n G u i d > < P a t h / > < D e s c r i p t i o n / > < P s D a t a / > < N a m e / > < D i g i t i z e r T y p e > A r e a < / D i g i t i z e r T y p e > < C o l o r > 0 < / C o l o r > < P r o p e r t y N a m e > Q t y < / P r o p e r t y N a m e > < P r o p e r t y F o r m u l a > [ T a k e o f f ] < / P r o p e r t y F o r m u l a > < T a r g e t F o l d e r > F o l d e r < / T a r g e t F o l d e r > < N a m e F r o m C e l l > f a l s e < / N a m e F r o m C e l l > < R a n g e > $ E $ 2 8 4 < / R a n g e > < F r o m C e l l A d d r e s s / > < S h e e t N a m e > S h e e t 1 < / S h e e t N a m e > < C o o r d s > < i n t > 5 < / i n t > < i n t > 2 8 4 < / i n t > < / C o o r d s > < / S w i f t T o k e n > < S w i f t T o k e n > < G r o u p > f 3 a c c f 7 9 - a 7 3 1 - 4 6 f b - 9 a 0 7 - 7 2 2 f e b b e 4 0 c 8 < / G r o u p > < T o k e n G u i d > c a 8 0 0 d 0 f - 4 6 1 5 - 4 1 a e - 9 e 8 7 - 2 5 7 c a f 3 2 2 0 e 0 < / T o k e n G u i d > < P a t h > { C 1 B E A 7 3 7 - 9 4 D 4 - 4 B 7 9 - 8 E A 0 - 0 8 2 2 E 3 6 8 3 5 F 4 } < / P a t h > < P s D a t a > T r u e < / P s D a t a > < N a m e > Y 1 2 0 7 < / N a m e > < D i g i t i z e r T y p e > L i n e a r < / D i g i t i z e r T y p e > < C o l o r > 1 3 2 3 6 3 3 7 < / C o l o r > < P r o p e r t y N a m e > Q t y < / P r o p e r t y N a m e > < N a m e F r o m C e l l > f a l s e < / N a m e F r o m C e l l > < R a n g e > $ B $ 6 2 6 < / R a n g e > < V a l u e > 4 . 4 7 < / V a l u e > < S h e e t N a m e > S h e e t 1 < / S h e e t N a m e > < C o o r d s > < i n t > 2 < / i n t > < i n t > 6 2 6 < / i n t > < / C o o r d s > < / S w i f t T o k e n > < S w i f t T o k e n > < G r o u p > 2 f d c b 9 a d - e b b 2 - 4 d 9 8 - 8 d 6 b - 6 6 2 d 3 3 7 e 7 5 e 1 < / G r o u p > < T o k e n G u i d > c 2 a f 2 1 c 9 - 1 9 d a - 4 a f 0 - b 3 a 4 - 5 b 2 4 c d d d 7 6 4 d < / T o k e n G u i d > < P a t h > { C 9 4 2 8 B 9 0 - A 9 A B - 4 3 7 9 - A 7 3 8 - 4 8 A 6 6 A 5 E F E 6 B } < / P a t h > < P s D a t a > T r u e < / P s D a t a > < N a m e > N e w   L i n e a r < / N a m e > < D i g i t i z e r T y p e > L i n e a r < / D i g i t i z e r T y p e > < C o l o r > 4 1 6 1 7 1 9 < / C o l o r > < P r o p e r t y N a m e > Q t y < / P r o p e r t y N a m e > < N a m e F r o m C e l l > f a l s e < / N a m e F r o m C e l l > < R a n g e > $ F $ 6 2 6 < / R a n g e > < V a l u e > 7 . 0 3 < / V a l u e > < S h e e t N a m e > S h e e t 1 < / S h e e t N a m e > < C o o r d s > < i n t > 6 < / i n t > < i n t > 6 2 6 < / i n t > < / C o o r d s > < / S w i f t T o k e n > < S w i f t T o k e n > < G r o u p > 0 5 d 2 1 7 e b - c b d 0 - 4 b 0 8 - 8 6 0 c - 9 6 d 3 9 1 7 9 1 7 7 a < / G r o u p > < T o k e n G u i d > 2 f 7 e 2 f 7 9 - 8 8 0 9 - 4 3 d 7 - 9 b 9 6 - 5 2 5 2 3 b 1 7 5 d 3 5 < / T o k e n G u i d > < P a t h > { 9 C 3 D C 7 C 5 - 1 8 F 1 - 4 9 A C - B A 1 D - 9 7 2 6 E C 2 8 3 A 1 4 } < / P a t h > < P s D a t a > T r u e < / P s D a t a > < N a m e > Y 1 2 0 8 < / N a m e > < D i g i t i z e r T y p e > L i n e a r < / D i g i t i z e r T y p e > < C o l o r > 3 1 8 7 3 8 7 < / C o l o r > < P r o p e r t y N a m e > Q t y < / P r o p e r t y N a m e > < P r o p e r t y F o r m u l a > [ T a k e o f f ] < / P r o p e r t y F o r m u l a > < N a m e F r o m C e l l > f a l s e < / N a m e F r o m C e l l > < R a n g e > $ B $ 6 2 7 < / R a n g e > < V a l u e > 2 . 1 7 < / V a l u e > < S h e e t N a m e > S h e e t 1 < / S h e e t N a m e > < C o o r d s > < i n t > 2 < / i n t > < i n t > 6 2 7 < / i n t > < / C o o r d s > < / S w i f t T o k e n > < / T o k e n s > < / S w i f t T o k e n s > 
</file>

<file path=customXml/item2.xml>��< ? x m l   v e r s i o n = " 1 . 0 "   e n c o d i n g = " u t f - 1 6 " ? > < S w i f t T o k e n s   x m l n s : x s d = " h t t p : / / w w w . w 3 . o r g / 2 0 0 1 / X M L S c h e m a "   x m l n s : x s i = " h t t p : / / w w w . w 3 . o r g / 2 0 0 1 / X M L S c h e m a - i n s t a n c e " > < T o k e n s / > < / S w i f t T o k e n s > 
</file>

<file path=customXml/itemProps1.xml><?xml version="1.0" encoding="utf-8"?>
<ds:datastoreItem xmlns:ds="http://schemas.openxmlformats.org/officeDocument/2006/customXml" ds:itemID="{0AFF0FCC-8502-4813-9263-AE3D8FF178A7}">
  <ds:schemaRefs>
    <ds:schemaRef ds:uri="http://www.w3.org/2001/XMLSchema"/>
  </ds:schemaRefs>
</ds:datastoreItem>
</file>

<file path=customXml/itemProps2.xml><?xml version="1.0" encoding="utf-8"?>
<ds:datastoreItem xmlns:ds="http://schemas.openxmlformats.org/officeDocument/2006/customXml" ds:itemID="{2981EE36-E233-4540-82B2-9DC26C88A9A3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Nathaniel Swaray</cp:lastModifiedBy>
  <cp:lastPrinted>2023-06-01T12:28:31Z</cp:lastPrinted>
  <dcterms:created xsi:type="dcterms:W3CDTF">2008-11-20T12:02:55Z</dcterms:created>
  <dcterms:modified xsi:type="dcterms:W3CDTF">2024-02-06T09:24:06Z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lanSwiftJobName">
    <vt:lpwstr>111234</vt:lpwstr>
  </property>
  <property fmtid="{D5CDD505-2E9C-101B-9397-08002B2CF9AE}" pid="3" name="PlanSwiftJobGuid">
    <vt:lpwstr>\Storages\Local\Jobs\111234</vt:lpwstr>
  </property>
  <property fmtid="{D5CDD505-2E9C-101B-9397-08002B2CF9AE}" pid="4" name="LinkedDataId">
    <vt:lpwstr>{2981EE36-E233-4540-82B2-9DC26C88A9A3}</vt:lpwstr>
  </property>
  <property fmtid="{D5CDD505-2E9C-101B-9397-08002B2CF9AE}" pid="5" name="JobUniqueID">
    <vt:lpwstr>{A0ED893B-4804-425D-850C-35B8B7912677}</vt:lpwstr>
  </property>
</Properties>
</file>